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steel-my.sharepoint.com/personal/lpetrovicova_sk_uss_com/Documents/Desktop/"/>
    </mc:Choice>
  </mc:AlternateContent>
  <xr:revisionPtr revIDLastSave="201" documentId="13_ncr:1_{87753ED3-8EB3-4612-9F55-BB3FC272A14D}" xr6:coauthVersionLast="47" xr6:coauthVersionMax="47" xr10:uidLastSave="{795EC438-15EA-493D-B574-D5ACAE3D6175}"/>
  <bookViews>
    <workbookView xWindow="-108" yWindow="-108" windowWidth="23256" windowHeight="13896" firstSheet="2" activeTab="2" xr2:uid="{4A084240-402C-449A-944F-392531178D27}"/>
  </bookViews>
  <sheets>
    <sheet name="x" sheetId="2" state="hidden" r:id="rId1"/>
    <sheet name="ROZPIS pôvodne" sheetId="1" state="hidden" r:id="rId2"/>
    <sheet name="ROZPIS nový" sheetId="5" r:id="rId3"/>
    <sheet name="TABULKY" sheetId="3" r:id="rId4"/>
    <sheet name="ŠTATISTIKY" sheetId="4" r:id="rId5"/>
  </sheets>
  <definedNames>
    <definedName name="_xlnm._FilterDatabase" localSheetId="4" hidden="1">ŠTATISTIKY!$A$2:$P$99</definedName>
    <definedName name="_xlnm.Print_Area" localSheetId="3">TABULKY!$B$2:$L$30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4" i="4" l="1"/>
  <c r="H52" i="4"/>
  <c r="H66" i="4"/>
  <c r="H73" i="4"/>
  <c r="H84" i="4"/>
  <c r="H70" i="4"/>
  <c r="H89" i="4"/>
  <c r="H68" i="4"/>
  <c r="H47" i="4"/>
  <c r="H60" i="4"/>
  <c r="H87" i="4"/>
  <c r="H67" i="4"/>
  <c r="H39" i="4"/>
  <c r="H37" i="4" l="1"/>
  <c r="H21" i="4"/>
  <c r="H20" i="4"/>
  <c r="H99" i="4"/>
  <c r="H62" i="4"/>
  <c r="H63" i="4"/>
  <c r="H51" i="4"/>
  <c r="H53" i="4"/>
  <c r="H38" i="4"/>
  <c r="H85" i="4"/>
  <c r="O10" i="4"/>
  <c r="M10" i="4"/>
  <c r="L10" i="4"/>
  <c r="P10" i="4" s="1"/>
  <c r="O9" i="4"/>
  <c r="M9" i="4"/>
  <c r="L9" i="4"/>
  <c r="P9" i="4" s="1"/>
  <c r="O8" i="4"/>
  <c r="M8" i="4"/>
  <c r="L8" i="4"/>
  <c r="P8" i="4" s="1"/>
  <c r="O7" i="4"/>
  <c r="M7" i="4"/>
  <c r="L7" i="4"/>
  <c r="P7" i="4" s="1"/>
  <c r="O6" i="4"/>
  <c r="M6" i="4"/>
  <c r="L6" i="4"/>
  <c r="P6" i="4" s="1"/>
  <c r="O5" i="4"/>
  <c r="M5" i="4"/>
  <c r="L5" i="4"/>
  <c r="P5" i="4" s="1"/>
  <c r="O4" i="4"/>
  <c r="M4" i="4"/>
  <c r="L4" i="4"/>
  <c r="P4" i="4" s="1"/>
  <c r="O3" i="4"/>
  <c r="M3" i="4"/>
  <c r="L3" i="4"/>
  <c r="P3" i="4" s="1"/>
  <c r="H74" i="4"/>
  <c r="H98" i="4"/>
  <c r="H54" i="4"/>
  <c r="H12" i="4"/>
  <c r="H48" i="4"/>
  <c r="H79" i="4"/>
  <c r="H55" i="4"/>
  <c r="H4" i="4"/>
  <c r="H96" i="4"/>
  <c r="H78" i="4"/>
  <c r="H57" i="4"/>
  <c r="H83" i="4"/>
  <c r="H33" i="4"/>
  <c r="H23" i="4"/>
  <c r="H15" i="4"/>
  <c r="H71" i="4"/>
  <c r="H45" i="4"/>
  <c r="H34" i="4"/>
  <c r="H88" i="4"/>
  <c r="H58" i="4"/>
  <c r="H75" i="4"/>
  <c r="H46" i="4"/>
  <c r="H61" i="4"/>
  <c r="H5" i="4"/>
  <c r="H50" i="4"/>
  <c r="H8" i="4"/>
  <c r="H6" i="4"/>
  <c r="H80" i="4"/>
  <c r="H97" i="4"/>
  <c r="H81" i="4"/>
  <c r="H94" i="4"/>
  <c r="H95" i="4"/>
  <c r="H72" i="4"/>
  <c r="H42" i="4"/>
  <c r="H92" i="4"/>
  <c r="H30" i="4"/>
  <c r="H59" i="4"/>
  <c r="H82" i="4"/>
  <c r="H26" i="4"/>
  <c r="E19" i="3"/>
  <c r="E17" i="3"/>
  <c r="E16" i="3"/>
  <c r="E18" i="3"/>
  <c r="H93" i="4"/>
  <c r="H91" i="4"/>
  <c r="H14" i="4"/>
  <c r="H40" i="4"/>
  <c r="H13" i="4"/>
  <c r="H69" i="4"/>
  <c r="H86" i="4"/>
  <c r="H9" i="4"/>
  <c r="H11" i="4"/>
  <c r="H18" i="4"/>
  <c r="H31" i="4"/>
  <c r="H35" i="4"/>
  <c r="H65" i="4"/>
  <c r="H22" i="4"/>
  <c r="H43" i="4"/>
  <c r="H56" i="4"/>
  <c r="H16" i="4"/>
  <c r="H19" i="4"/>
  <c r="H49" i="4"/>
  <c r="H10" i="4"/>
  <c r="H24" i="4"/>
  <c r="H41" i="4"/>
  <c r="H17" i="4"/>
  <c r="H32" i="4"/>
  <c r="H90" i="4"/>
  <c r="H7" i="4"/>
  <c r="H36" i="4"/>
  <c r="H28" i="4"/>
  <c r="H3" i="4"/>
  <c r="H27" i="4"/>
  <c r="H29" i="4"/>
  <c r="H44" i="4"/>
  <c r="H76" i="4"/>
  <c r="H77" i="4"/>
  <c r="H25" i="4"/>
  <c r="L19" i="3"/>
  <c r="K19" i="3"/>
  <c r="L17" i="3"/>
  <c r="K17" i="3"/>
  <c r="L16" i="3"/>
  <c r="K16" i="3"/>
  <c r="L18" i="3"/>
  <c r="K18" i="3"/>
  <c r="L10" i="3"/>
  <c r="K10" i="3"/>
  <c r="E10" i="3"/>
  <c r="L7" i="3"/>
  <c r="K7" i="3"/>
  <c r="E7" i="3"/>
  <c r="L8" i="3"/>
  <c r="K8" i="3"/>
  <c r="E8" i="3"/>
  <c r="L9" i="3"/>
  <c r="K9" i="3"/>
  <c r="E9" i="3"/>
  <c r="N6" i="4" l="1"/>
  <c r="N5" i="4"/>
  <c r="N9" i="4"/>
  <c r="N7" i="4"/>
  <c r="N8" i="4"/>
  <c r="N10" i="4"/>
  <c r="N4" i="4"/>
  <c r="N3" i="4"/>
  <c r="M11" i="4"/>
  <c r="O11" i="4"/>
  <c r="L11" i="4"/>
  <c r="N11" i="4" l="1"/>
</calcChain>
</file>

<file path=xl/sharedStrings.xml><?xml version="1.0" encoding="utf-8"?>
<sst xmlns="http://schemas.openxmlformats.org/spreadsheetml/2006/main" count="902" uniqueCount="288">
  <si>
    <t>Hokejový turnaj o Pohár prezidenta U. S. Steel Košice, s.r.o.
v rámci XXVII. ročníka Zimných športových hier - 2024</t>
  </si>
  <si>
    <t>Dátum/deň</t>
  </si>
  <si>
    <t>zápas #</t>
  </si>
  <si>
    <t>skupina</t>
  </si>
  <si>
    <t>Domáci</t>
  </si>
  <si>
    <t>:</t>
  </si>
  <si>
    <t>Hostia</t>
  </si>
  <si>
    <t>Začiatok zápasu</t>
  </si>
  <si>
    <t>rozhodcovia</t>
  </si>
  <si>
    <t>lekár</t>
  </si>
  <si>
    <t>prípravný</t>
  </si>
  <si>
    <t>17:00-18:30</t>
  </si>
  <si>
    <t>18:45-20:15</t>
  </si>
  <si>
    <t>A</t>
  </si>
  <si>
    <r>
      <t>16</t>
    </r>
    <r>
      <rPr>
        <i/>
        <vertAlign val="superscript"/>
        <sz val="10"/>
        <rFont val="Arial"/>
        <family val="2"/>
        <charset val="238"/>
      </rPr>
      <t xml:space="preserve">30 </t>
    </r>
    <r>
      <rPr>
        <i/>
        <sz val="10"/>
        <rFont val="Arial"/>
        <family val="2"/>
        <charset val="238"/>
      </rPr>
      <t>- 17</t>
    </r>
    <r>
      <rPr>
        <i/>
        <vertAlign val="superscript"/>
        <sz val="10"/>
        <rFont val="Arial"/>
        <family val="2"/>
        <charset val="238"/>
      </rPr>
      <t>45</t>
    </r>
  </si>
  <si>
    <t>B</t>
  </si>
  <si>
    <r>
      <t>18</t>
    </r>
    <r>
      <rPr>
        <i/>
        <vertAlign val="superscript"/>
        <sz val="10"/>
        <rFont val="Arial"/>
        <family val="2"/>
        <charset val="238"/>
      </rPr>
      <t xml:space="preserve">00 </t>
    </r>
    <r>
      <rPr>
        <i/>
        <sz val="10"/>
        <rFont val="Arial"/>
        <family val="2"/>
        <charset val="238"/>
      </rPr>
      <t>- 19</t>
    </r>
    <r>
      <rPr>
        <i/>
        <vertAlign val="superscript"/>
        <sz val="10"/>
        <rFont val="Arial"/>
        <family val="2"/>
        <charset val="238"/>
      </rPr>
      <t>15</t>
    </r>
  </si>
  <si>
    <r>
      <t>19</t>
    </r>
    <r>
      <rPr>
        <i/>
        <vertAlign val="superscript"/>
        <sz val="10"/>
        <rFont val="Arial"/>
        <family val="2"/>
        <charset val="238"/>
      </rPr>
      <t>30</t>
    </r>
    <r>
      <rPr>
        <i/>
        <sz val="10"/>
        <rFont val="Arial"/>
        <family val="2"/>
        <charset val="238"/>
      </rPr>
      <t>- 21</t>
    </r>
    <r>
      <rPr>
        <i/>
        <vertAlign val="superscript"/>
        <sz val="10"/>
        <rFont val="Arial"/>
        <family val="2"/>
        <charset val="238"/>
      </rPr>
      <t>15</t>
    </r>
  </si>
  <si>
    <t>1.A</t>
  </si>
  <si>
    <t>4.B</t>
  </si>
  <si>
    <r>
      <t>17</t>
    </r>
    <r>
      <rPr>
        <i/>
        <vertAlign val="superscript"/>
        <sz val="10"/>
        <rFont val="Arial"/>
        <family val="2"/>
        <charset val="238"/>
      </rPr>
      <t xml:space="preserve">15 </t>
    </r>
    <r>
      <rPr>
        <i/>
        <sz val="10"/>
        <rFont val="Arial"/>
        <family val="2"/>
        <charset val="238"/>
      </rPr>
      <t>- 18</t>
    </r>
    <r>
      <rPr>
        <i/>
        <vertAlign val="superscript"/>
        <sz val="10"/>
        <rFont val="Arial"/>
        <family val="2"/>
        <charset val="238"/>
      </rPr>
      <t>45</t>
    </r>
  </si>
  <si>
    <t>2.A</t>
  </si>
  <si>
    <t>3.B</t>
  </si>
  <si>
    <r>
      <t>19</t>
    </r>
    <r>
      <rPr>
        <i/>
        <vertAlign val="superscript"/>
        <sz val="10"/>
        <rFont val="Arial"/>
        <family val="2"/>
        <charset val="238"/>
      </rPr>
      <t xml:space="preserve">00 </t>
    </r>
    <r>
      <rPr>
        <i/>
        <sz val="10"/>
        <rFont val="Arial"/>
        <family val="2"/>
        <charset val="238"/>
      </rPr>
      <t>- 21</t>
    </r>
    <r>
      <rPr>
        <i/>
        <vertAlign val="superscript"/>
        <sz val="10"/>
        <rFont val="Arial"/>
        <family val="2"/>
        <charset val="238"/>
      </rPr>
      <t>00</t>
    </r>
  </si>
  <si>
    <t>3.A</t>
  </si>
  <si>
    <t>2.B</t>
  </si>
  <si>
    <t>4.A</t>
  </si>
  <si>
    <t>1.B</t>
  </si>
  <si>
    <r>
      <t>19</t>
    </r>
    <r>
      <rPr>
        <i/>
        <vertAlign val="superscript"/>
        <sz val="10"/>
        <rFont val="Arial"/>
        <family val="2"/>
        <charset val="238"/>
      </rPr>
      <t xml:space="preserve">00 </t>
    </r>
    <r>
      <rPr>
        <i/>
        <sz val="10"/>
        <rFont val="Arial"/>
        <family val="2"/>
        <charset val="238"/>
      </rPr>
      <t>- 21</t>
    </r>
    <r>
      <rPr>
        <i/>
        <vertAlign val="superscript"/>
        <sz val="10"/>
        <rFont val="Arial"/>
        <family val="2"/>
        <charset val="238"/>
      </rPr>
      <t>15</t>
    </r>
  </si>
  <si>
    <t>víťaz 13</t>
  </si>
  <si>
    <t>víťaz 15</t>
  </si>
  <si>
    <t>víťaz 14</t>
  </si>
  <si>
    <t>víťaz 16</t>
  </si>
  <si>
    <t>o 3.miesto</t>
  </si>
  <si>
    <t>porazený 17</t>
  </si>
  <si>
    <t>porazený 18</t>
  </si>
  <si>
    <r>
      <t>17</t>
    </r>
    <r>
      <rPr>
        <b/>
        <i/>
        <vertAlign val="superscript"/>
        <sz val="10"/>
        <rFont val="Arial"/>
        <family val="2"/>
        <charset val="238"/>
      </rPr>
      <t xml:space="preserve">15 </t>
    </r>
    <r>
      <rPr>
        <b/>
        <i/>
        <sz val="10"/>
        <rFont val="Arial"/>
        <family val="2"/>
        <charset val="238"/>
      </rPr>
      <t>- 18</t>
    </r>
    <r>
      <rPr>
        <b/>
        <i/>
        <vertAlign val="superscript"/>
        <sz val="10"/>
        <rFont val="Arial"/>
        <family val="2"/>
        <charset val="238"/>
      </rPr>
      <t>45</t>
    </r>
  </si>
  <si>
    <t>finále</t>
  </si>
  <si>
    <t>víťaz 17</t>
  </si>
  <si>
    <t>víťaz 18</t>
  </si>
  <si>
    <r>
      <t>19</t>
    </r>
    <r>
      <rPr>
        <b/>
        <i/>
        <vertAlign val="superscript"/>
        <sz val="10"/>
        <rFont val="Arial"/>
        <family val="2"/>
        <charset val="238"/>
      </rPr>
      <t xml:space="preserve">00 </t>
    </r>
    <r>
      <rPr>
        <b/>
        <i/>
        <sz val="10"/>
        <rFont val="Arial"/>
        <family val="2"/>
        <charset val="238"/>
      </rPr>
      <t>- 20</t>
    </r>
    <r>
      <rPr>
        <b/>
        <i/>
        <vertAlign val="superscript"/>
        <sz val="10"/>
        <rFont val="Arial"/>
        <family val="2"/>
        <charset val="238"/>
      </rPr>
      <t>30</t>
    </r>
  </si>
  <si>
    <t>pondelok</t>
  </si>
  <si>
    <t>utorok</t>
  </si>
  <si>
    <t>streda</t>
  </si>
  <si>
    <t>štvrtok</t>
  </si>
  <si>
    <t>58. ročník</t>
  </si>
  <si>
    <t>A3</t>
  </si>
  <si>
    <t>A4</t>
  </si>
  <si>
    <t>B1</t>
  </si>
  <si>
    <t>B3</t>
  </si>
  <si>
    <t>A1</t>
  </si>
  <si>
    <t>A2</t>
  </si>
  <si>
    <t>B4</t>
  </si>
  <si>
    <t>B2</t>
  </si>
  <si>
    <t>Údržba</t>
  </si>
  <si>
    <t>Energetika</t>
  </si>
  <si>
    <t>TVa + Rúrovňa</t>
  </si>
  <si>
    <t>Finishing</t>
  </si>
  <si>
    <t>Vedenie + IT</t>
  </si>
  <si>
    <t>Doprava</t>
  </si>
  <si>
    <t>Oceliarne</t>
  </si>
  <si>
    <r>
      <t xml:space="preserve">Tabuľky / Standings - A skupina / Preliminary </t>
    </r>
    <r>
      <rPr>
        <b/>
        <i/>
        <sz val="10"/>
        <color rgb="FF00B050"/>
        <rFont val="Arial"/>
        <family val="2"/>
        <charset val="238"/>
      </rPr>
      <t xml:space="preserve">Group A </t>
    </r>
  </si>
  <si>
    <t>Por.</t>
  </si>
  <si>
    <t>TEAM</t>
  </si>
  <si>
    <t>GP</t>
  </si>
  <si>
    <t>W</t>
  </si>
  <si>
    <t>T</t>
  </si>
  <si>
    <t>L</t>
  </si>
  <si>
    <t>GF</t>
  </si>
  <si>
    <t>GA</t>
  </si>
  <si>
    <t>PTS</t>
  </si>
  <si>
    <t xml:space="preserve"> +/-</t>
  </si>
  <si>
    <t>1.</t>
  </si>
  <si>
    <t xml:space="preserve"> </t>
  </si>
  <si>
    <t>2.</t>
  </si>
  <si>
    <t>3.</t>
  </si>
  <si>
    <t>4.</t>
  </si>
  <si>
    <r>
      <t xml:space="preserve">Tabuľky / Standings - B skupina / Preliminary </t>
    </r>
    <r>
      <rPr>
        <b/>
        <i/>
        <sz val="10"/>
        <color indexed="18"/>
        <rFont val="Arial"/>
        <family val="2"/>
        <charset val="238"/>
      </rPr>
      <t xml:space="preserve">Group B </t>
    </r>
  </si>
  <si>
    <t>Vysoké pece</t>
  </si>
  <si>
    <t>zápasy odohrané / games played</t>
  </si>
  <si>
    <t>výhra / win</t>
  </si>
  <si>
    <t>remíza / tie</t>
  </si>
  <si>
    <t>prehra / lose</t>
  </si>
  <si>
    <t>strelené góly / goals for</t>
  </si>
  <si>
    <t>obdržané góly / goals against</t>
  </si>
  <si>
    <t>body / points</t>
  </si>
  <si>
    <t>Štatistiky turnaja</t>
  </si>
  <si>
    <t>por.</t>
  </si>
  <si>
    <t>priezvisko</t>
  </si>
  <si>
    <t>meno</t>
  </si>
  <si>
    <t>team</t>
  </si>
  <si>
    <t>G</t>
  </si>
  <si>
    <t>PIM</t>
  </si>
  <si>
    <t>SPOLU</t>
  </si>
  <si>
    <t>58. ročníka hokejového turnaja o Pohár prezidenta
U. S. Steel Košice, s. r. o
konaného v rámci  Zimných športových hier USSK  2026</t>
  </si>
  <si>
    <t>Výsledok</t>
  </si>
  <si>
    <t>Tretiny</t>
  </si>
  <si>
    <t>3 : 8</t>
  </si>
  <si>
    <t>(2:3; 1:2; 0:3)</t>
  </si>
  <si>
    <t>Krušpán</t>
  </si>
  <si>
    <t>Kamil</t>
  </si>
  <si>
    <t>Zajac</t>
  </si>
  <si>
    <t>Stanislav</t>
  </si>
  <si>
    <t>Marcin</t>
  </si>
  <si>
    <t>Jozef</t>
  </si>
  <si>
    <t xml:space="preserve">Peterčák </t>
  </si>
  <si>
    <t>Gotlieb</t>
  </si>
  <si>
    <t>Ivan</t>
  </si>
  <si>
    <t>Gergely</t>
  </si>
  <si>
    <t>Patrik</t>
  </si>
  <si>
    <t>Hegeduš</t>
  </si>
  <si>
    <t>Róbert</t>
  </si>
  <si>
    <t>Berko</t>
  </si>
  <si>
    <t>Marcel</t>
  </si>
  <si>
    <t>Gajdoš</t>
  </si>
  <si>
    <t>Radoslav</t>
  </si>
  <si>
    <t>Janke</t>
  </si>
  <si>
    <t>Matej</t>
  </si>
  <si>
    <t>Sukeník</t>
  </si>
  <si>
    <t>Ján</t>
  </si>
  <si>
    <t>Leško</t>
  </si>
  <si>
    <t>Tomáš</t>
  </si>
  <si>
    <t>Žák</t>
  </si>
  <si>
    <t>Marián</t>
  </si>
  <si>
    <t>Čech</t>
  </si>
  <si>
    <t>Vladimír</t>
  </si>
  <si>
    <t>Bednárik</t>
  </si>
  <si>
    <t>Dominik</t>
  </si>
  <si>
    <t>1 : 4</t>
  </si>
  <si>
    <t>(1:0; 0:2; 0:2)</t>
  </si>
  <si>
    <t>Hriňák</t>
  </si>
  <si>
    <t>Miroslav</t>
  </si>
  <si>
    <t>Maňkoš</t>
  </si>
  <si>
    <t>Adrián</t>
  </si>
  <si>
    <t>Mihók</t>
  </si>
  <si>
    <t>Martin</t>
  </si>
  <si>
    <t>Bocko</t>
  </si>
  <si>
    <t>Sabo</t>
  </si>
  <si>
    <t>Gabriel</t>
  </si>
  <si>
    <t>Papernik</t>
  </si>
  <si>
    <t>Ľubomír</t>
  </si>
  <si>
    <t>Milan</t>
  </si>
  <si>
    <t>Takáč</t>
  </si>
  <si>
    <t>Lacko</t>
  </si>
  <si>
    <t>Pataky</t>
  </si>
  <si>
    <t>Zoltán</t>
  </si>
  <si>
    <t>Kozel</t>
  </si>
  <si>
    <t>Lukáš</t>
  </si>
  <si>
    <t>Varga</t>
  </si>
  <si>
    <t>Tomčo</t>
  </si>
  <si>
    <t>Daniel</t>
  </si>
  <si>
    <t>Dutko</t>
  </si>
  <si>
    <t>Senko</t>
  </si>
  <si>
    <t>Vasilík</t>
  </si>
  <si>
    <t>Dušan</t>
  </si>
  <si>
    <t>Marek</t>
  </si>
  <si>
    <t>Borecký</t>
  </si>
  <si>
    <t>Gedeon</t>
  </si>
  <si>
    <t>Roman</t>
  </si>
  <si>
    <t>Lukáč</t>
  </si>
  <si>
    <t>Adam</t>
  </si>
  <si>
    <t>Sterdas</t>
  </si>
  <si>
    <t>Sala</t>
  </si>
  <si>
    <t>Pažitný</t>
  </si>
  <si>
    <t>(0:0;2:0;4:1)</t>
  </si>
  <si>
    <t>6 : 1</t>
  </si>
  <si>
    <t>2 : 1</t>
  </si>
  <si>
    <t>(1:1;0:0;1:0))</t>
  </si>
  <si>
    <t xml:space="preserve">Droppa </t>
  </si>
  <si>
    <t>Slavomír</t>
  </si>
  <si>
    <t>Medvec</t>
  </si>
  <si>
    <t>Peter</t>
  </si>
  <si>
    <t>Molčák</t>
  </si>
  <si>
    <t>Michal</t>
  </si>
  <si>
    <t>Ridarčík</t>
  </si>
  <si>
    <t>Gálik</t>
  </si>
  <si>
    <t>0 : 4</t>
  </si>
  <si>
    <t>(0:1;0:2;0:1)</t>
  </si>
  <si>
    <t>Ogurčák</t>
  </si>
  <si>
    <t>Henrich</t>
  </si>
  <si>
    <t>Kubík</t>
  </si>
  <si>
    <t>trest pre HL</t>
  </si>
  <si>
    <t>1 : 5</t>
  </si>
  <si>
    <t>(0:1;1:2;0:2)</t>
  </si>
  <si>
    <t>Nikitinskij</t>
  </si>
  <si>
    <t>Olejník</t>
  </si>
  <si>
    <t>Gonci</t>
  </si>
  <si>
    <t>Semančík</t>
  </si>
  <si>
    <t>Oravec</t>
  </si>
  <si>
    <t>Gergeľ</t>
  </si>
  <si>
    <t>Kimák</t>
  </si>
  <si>
    <t>Duda</t>
  </si>
  <si>
    <t>Vereb</t>
  </si>
  <si>
    <t>Vrábeľ</t>
  </si>
  <si>
    <t>(1:0;0:1;1:0)</t>
  </si>
  <si>
    <t>Dávid</t>
  </si>
  <si>
    <t>Hoffman</t>
  </si>
  <si>
    <t>Rastislav</t>
  </si>
  <si>
    <t>Spišák</t>
  </si>
  <si>
    <t>4 : 2</t>
  </si>
  <si>
    <t>(0:0;1:2;3:0)</t>
  </si>
  <si>
    <t>Fedič</t>
  </si>
  <si>
    <t>Švarc</t>
  </si>
  <si>
    <t>Sedlák</t>
  </si>
  <si>
    <t>Rusič</t>
  </si>
  <si>
    <t>Juraj</t>
  </si>
  <si>
    <t>Slebodník</t>
  </si>
  <si>
    <t>2 : 3</t>
  </si>
  <si>
    <t>(0:1;1:1;1:1)</t>
  </si>
  <si>
    <t>Petrovičová</t>
  </si>
  <si>
    <t>Lucia</t>
  </si>
  <si>
    <t>Tarnócy</t>
  </si>
  <si>
    <t>Klobušovský</t>
  </si>
  <si>
    <t>Radovan</t>
  </si>
  <si>
    <t>8 : 3</t>
  </si>
  <si>
    <t>(1:2;3:0;4:1)</t>
  </si>
  <si>
    <t>Trembecký</t>
  </si>
  <si>
    <t>Kuriatnik</t>
  </si>
  <si>
    <t>Gondoľ</t>
  </si>
  <si>
    <t>Ladoslav</t>
  </si>
  <si>
    <t>Markuš</t>
  </si>
  <si>
    <t>Béreš</t>
  </si>
  <si>
    <t>Puha</t>
  </si>
  <si>
    <t>6 : 0</t>
  </si>
  <si>
    <t>(2:0;2:0;2:0)</t>
  </si>
  <si>
    <t>Blaško</t>
  </si>
  <si>
    <t>Tomčík</t>
  </si>
  <si>
    <t>Véber</t>
  </si>
  <si>
    <t>Kandráč</t>
  </si>
  <si>
    <t>Migáč</t>
  </si>
  <si>
    <t>Guzi</t>
  </si>
  <si>
    <t>Jaroslav</t>
  </si>
  <si>
    <t>3 : 6</t>
  </si>
  <si>
    <t>(0:3;1:1;2:2)</t>
  </si>
  <si>
    <t>Cmorjak</t>
  </si>
  <si>
    <t>Fečko</t>
  </si>
  <si>
    <t>Erik</t>
  </si>
  <si>
    <t>Kočiš</t>
  </si>
  <si>
    <t>Ľudovít</t>
  </si>
  <si>
    <t>5 : 2</t>
  </si>
  <si>
    <t>(1:0;2:1;2:1)</t>
  </si>
  <si>
    <t>4 : 0</t>
  </si>
  <si>
    <t>(1:0;2:0;1:0)</t>
  </si>
  <si>
    <t>Hurný</t>
  </si>
  <si>
    <t>Jakub</t>
  </si>
  <si>
    <t>Vírostko</t>
  </si>
  <si>
    <t>Hajdu</t>
  </si>
  <si>
    <t>Pavol</t>
  </si>
  <si>
    <t>2 : 4</t>
  </si>
  <si>
    <t>(2:2;0:0;0:2)</t>
  </si>
  <si>
    <t>Ondrejčo</t>
  </si>
  <si>
    <t>Maroš</t>
  </si>
  <si>
    <t>Nižník</t>
  </si>
  <si>
    <t>Ladislav</t>
  </si>
  <si>
    <t>3 : 5</t>
  </si>
  <si>
    <t>Bolf</t>
  </si>
  <si>
    <t>(2:0;1:3;0:2)</t>
  </si>
  <si>
    <t>Kulik</t>
  </si>
  <si>
    <t>4 : 1</t>
  </si>
  <si>
    <t>(1:0;0:0;3:1)</t>
  </si>
  <si>
    <t>Šoltés</t>
  </si>
  <si>
    <t>2 : 5</t>
  </si>
  <si>
    <t>(1:0;1:3;0:2)</t>
  </si>
  <si>
    <t>Majoroš</t>
  </si>
  <si>
    <t>11.-14</t>
  </si>
  <si>
    <t>15.-19</t>
  </si>
  <si>
    <t>1 : 2</t>
  </si>
  <si>
    <t>(1:0;0:2;0:0)</t>
  </si>
  <si>
    <t>Bučko</t>
  </si>
  <si>
    <t>(0:0;1:0;0:2)</t>
  </si>
  <si>
    <t>Novota</t>
  </si>
  <si>
    <t>Tóth</t>
  </si>
  <si>
    <t>5.-7</t>
  </si>
  <si>
    <t>8.-9</t>
  </si>
  <si>
    <t>20.-32</t>
  </si>
  <si>
    <t>33.-46</t>
  </si>
  <si>
    <t>47.-77</t>
  </si>
  <si>
    <t>78.-92</t>
  </si>
  <si>
    <t>Konečné poradie:</t>
  </si>
  <si>
    <t>1. Oceliarne</t>
  </si>
  <si>
    <r>
      <rPr>
        <b/>
        <i/>
        <sz val="13"/>
        <rFont val="Arial"/>
        <family val="2"/>
        <charset val="238"/>
      </rPr>
      <t xml:space="preserve">2. </t>
    </r>
    <r>
      <rPr>
        <b/>
        <i/>
        <sz val="12"/>
        <rFont val="Arial"/>
        <family val="2"/>
        <charset val="238"/>
      </rPr>
      <t>Finishing</t>
    </r>
  </si>
  <si>
    <r>
      <rPr>
        <b/>
        <i/>
        <sz val="13"/>
        <rFont val="Arial"/>
        <family val="2"/>
        <charset val="238"/>
      </rPr>
      <t>3.</t>
    </r>
    <r>
      <rPr>
        <b/>
        <i/>
        <sz val="11"/>
        <rFont val="Arial"/>
        <family val="2"/>
        <charset val="238"/>
      </rPr>
      <t xml:space="preserve"> Tva + Rúrovňa</t>
    </r>
  </si>
  <si>
    <r>
      <t>Najlepší útočník : Oravec Marek</t>
    </r>
    <r>
      <rPr>
        <i/>
        <sz val="10"/>
        <rFont val="Arial"/>
        <family val="2"/>
        <charset val="238"/>
      </rPr>
      <t xml:space="preserve"> (Oceliarne)</t>
    </r>
  </si>
  <si>
    <t>Cena fair play: Energetika</t>
  </si>
  <si>
    <r>
      <t xml:space="preserve">Najlepší strelec:  Borecký Marek </t>
    </r>
    <r>
      <rPr>
        <i/>
        <sz val="10"/>
        <rFont val="Arial"/>
        <family val="2"/>
        <charset val="238"/>
      </rPr>
      <t>(Finishing)</t>
    </r>
  </si>
  <si>
    <r>
      <t>Najužitočnejsí hráč:Janke Matej</t>
    </r>
    <r>
      <rPr>
        <i/>
        <sz val="10"/>
        <rFont val="Arial"/>
        <family val="2"/>
        <charset val="238"/>
      </rPr>
      <t xml:space="preserve"> (TVa + Rúrovňa)</t>
    </r>
  </si>
  <si>
    <r>
      <t xml:space="preserve">Najlepší obranca: Kubík Peter </t>
    </r>
    <r>
      <rPr>
        <i/>
        <sz val="10"/>
        <rFont val="Arial"/>
        <family val="2"/>
        <charset val="238"/>
      </rPr>
      <t>(Finishing)</t>
    </r>
  </si>
  <si>
    <r>
      <t xml:space="preserve">Najlepší brankár: Suchý Stanislav </t>
    </r>
    <r>
      <rPr>
        <i/>
        <sz val="10"/>
        <rFont val="Arial"/>
        <family val="2"/>
        <charset val="238"/>
      </rPr>
      <t xml:space="preserve"> (Oceliarne)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</si>
</sst>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theme="1"/>
      <name val="Calibri"/>
      <family val="2"/>
      <charset val="238"/>
      <scheme val="minor"/>
    </font>
    <font>
      <b/>
      <i/>
      <sz val="14"/>
      <name val="Arial"/>
      <family val="2"/>
      <charset val="238"/>
    </font>
    <font>
      <sz val="10"/>
      <name val="Comic Sans MS"/>
      <family val="4"/>
      <charset val="238"/>
    </font>
    <font>
      <b/>
      <i/>
      <sz val="10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i/>
      <sz val="8"/>
      <name val="Arial"/>
      <family val="2"/>
      <charset val="238"/>
    </font>
    <font>
      <b/>
      <i/>
      <sz val="8"/>
      <name val="Arial"/>
      <family val="2"/>
      <charset val="238"/>
    </font>
    <font>
      <b/>
      <i/>
      <sz val="8"/>
      <color rgb="FFFF0000"/>
      <name val="Arial"/>
      <family val="2"/>
      <charset val="238"/>
    </font>
    <font>
      <b/>
      <i/>
      <vertAlign val="superscript"/>
      <sz val="10"/>
      <name val="Arial"/>
      <family val="2"/>
      <charset val="238"/>
    </font>
    <font>
      <sz val="10"/>
      <name val="Arial"/>
      <family val="2"/>
      <charset val="238"/>
    </font>
    <font>
      <i/>
      <sz val="9"/>
      <color indexed="21"/>
      <name val="Arial"/>
      <family val="2"/>
      <charset val="238"/>
    </font>
    <font>
      <b/>
      <i/>
      <sz val="11"/>
      <name val="Arial"/>
      <family val="2"/>
      <charset val="238"/>
    </font>
    <font>
      <sz val="10"/>
      <name val="Comic Sans MS"/>
      <family val="4"/>
      <charset val="238"/>
    </font>
    <font>
      <b/>
      <i/>
      <sz val="10"/>
      <color rgb="FF00B050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9"/>
      <color rgb="FF00B050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i/>
      <sz val="9"/>
      <color rgb="FFFF0000"/>
      <name val="Arial"/>
      <family val="2"/>
      <charset val="238"/>
    </font>
    <font>
      <b/>
      <i/>
      <sz val="9"/>
      <color rgb="FF002060"/>
      <name val="Arial"/>
      <family val="2"/>
      <charset val="238"/>
    </font>
    <font>
      <b/>
      <i/>
      <sz val="10"/>
      <color indexed="18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i/>
      <sz val="9"/>
      <color rgb="FF000099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8"/>
      <color rgb="FFFF0000"/>
      <name val="Arial"/>
      <family val="2"/>
      <charset val="238"/>
    </font>
    <font>
      <i/>
      <sz val="9"/>
      <color indexed="23"/>
      <name val="Arial"/>
      <family val="2"/>
      <charset val="238"/>
    </font>
    <font>
      <b/>
      <i/>
      <sz val="8"/>
      <color indexed="23"/>
      <name val="Arial"/>
      <family val="2"/>
      <charset val="238"/>
    </font>
    <font>
      <i/>
      <sz val="8"/>
      <color indexed="23"/>
      <name val="Arial"/>
      <family val="2"/>
      <charset val="238"/>
    </font>
    <font>
      <b/>
      <i/>
      <sz val="9"/>
      <color indexed="23"/>
      <name val="Arial"/>
      <family val="2"/>
      <charset val="238"/>
    </font>
    <font>
      <u/>
      <sz val="10"/>
      <color indexed="12"/>
      <name val="Arial"/>
      <family val="2"/>
      <charset val="238"/>
    </font>
    <font>
      <i/>
      <u/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8"/>
      <color theme="0" tint="-4.9989318521683403E-2"/>
      <name val="Arial"/>
      <family val="2"/>
      <charset val="238"/>
    </font>
    <font>
      <sz val="8"/>
      <color theme="0" tint="-0.14999847407452621"/>
      <name val="Arial"/>
      <family val="2"/>
      <charset val="238"/>
    </font>
    <font>
      <b/>
      <sz val="10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8"/>
      <color theme="0" tint="-4.9989318521683403E-2"/>
      <name val="Arial"/>
      <family val="2"/>
      <charset val="238"/>
    </font>
    <font>
      <b/>
      <i/>
      <sz val="13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3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1" fillId="0" borderId="0"/>
    <xf numFmtId="0" fontId="14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220">
    <xf numFmtId="0" fontId="0" fillId="0" borderId="0" xfId="0"/>
    <xf numFmtId="0" fontId="2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20" fontId="4" fillId="0" borderId="15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4" fontId="3" fillId="0" borderId="32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5" fillId="0" borderId="43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/>
    </xf>
    <xf numFmtId="14" fontId="0" fillId="0" borderId="0" xfId="0" applyNumberFormat="1"/>
    <xf numFmtId="0" fontId="3" fillId="0" borderId="1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14" fontId="3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4" fontId="3" fillId="0" borderId="32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4" fillId="3" borderId="0" xfId="1" applyFont="1" applyFill="1"/>
    <xf numFmtId="0" fontId="12" fillId="3" borderId="0" xfId="1" applyFont="1" applyFill="1"/>
    <xf numFmtId="0" fontId="4" fillId="0" borderId="0" xfId="1" applyFont="1"/>
    <xf numFmtId="0" fontId="4" fillId="4" borderId="0" xfId="1" applyFont="1" applyFill="1"/>
    <xf numFmtId="0" fontId="12" fillId="4" borderId="0" xfId="1" applyFont="1" applyFill="1"/>
    <xf numFmtId="0" fontId="13" fillId="0" borderId="0" xfId="1" applyFont="1" applyAlignment="1">
      <alignment horizontal="center" vertical="center" wrapText="1"/>
    </xf>
    <xf numFmtId="0" fontId="14" fillId="0" borderId="0" xfId="2"/>
    <xf numFmtId="0" fontId="12" fillId="0" borderId="0" xfId="1" applyFont="1"/>
    <xf numFmtId="0" fontId="16" fillId="3" borderId="0" xfId="1" applyFont="1" applyFill="1"/>
    <xf numFmtId="0" fontId="16" fillId="0" borderId="0" xfId="1" applyFont="1"/>
    <xf numFmtId="0" fontId="16" fillId="0" borderId="0" xfId="1" applyFont="1" applyAlignment="1">
      <alignment horizontal="center" wrapText="1"/>
    </xf>
    <xf numFmtId="0" fontId="17" fillId="0" borderId="0" xfId="1" applyFont="1" applyAlignment="1">
      <alignment horizontal="left"/>
    </xf>
    <xf numFmtId="0" fontId="4" fillId="0" borderId="0" xfId="1" applyFont="1" applyAlignment="1">
      <alignment horizontal="center" wrapText="1"/>
    </xf>
    <xf numFmtId="0" fontId="18" fillId="0" borderId="0" xfId="1" applyFont="1" applyAlignment="1">
      <alignment horizontal="center" wrapText="1"/>
    </xf>
    <xf numFmtId="0" fontId="19" fillId="0" borderId="0" xfId="1" applyFont="1"/>
    <xf numFmtId="0" fontId="20" fillId="0" borderId="0" xfId="1" applyFont="1" applyAlignment="1">
      <alignment horizontal="left"/>
    </xf>
    <xf numFmtId="0" fontId="22" fillId="0" borderId="0" xfId="1" applyFont="1"/>
    <xf numFmtId="0" fontId="23" fillId="0" borderId="0" xfId="1" applyFont="1" applyAlignment="1">
      <alignment horizontal="left"/>
    </xf>
    <xf numFmtId="0" fontId="24" fillId="0" borderId="0" xfId="1" applyFont="1" applyAlignment="1">
      <alignment horizontal="left"/>
    </xf>
    <xf numFmtId="0" fontId="8" fillId="0" borderId="0" xfId="1" applyFont="1" applyAlignment="1">
      <alignment vertical="top" wrapText="1"/>
    </xf>
    <xf numFmtId="0" fontId="7" fillId="0" borderId="0" xfId="1" applyFont="1" applyAlignment="1">
      <alignment vertical="top" wrapText="1"/>
    </xf>
    <xf numFmtId="20" fontId="25" fillId="0" borderId="0" xfId="1" applyNumberFormat="1" applyFont="1" applyAlignment="1">
      <alignment horizontal="center" wrapText="1"/>
    </xf>
    <xf numFmtId="0" fontId="25" fillId="0" borderId="0" xfId="1" quotePrefix="1" applyFont="1" applyAlignment="1">
      <alignment horizontal="left"/>
    </xf>
    <xf numFmtId="0" fontId="25" fillId="0" borderId="0" xfId="1" applyFont="1" applyAlignment="1">
      <alignment horizontal="center" wrapText="1"/>
    </xf>
    <xf numFmtId="0" fontId="26" fillId="3" borderId="0" xfId="1" applyFont="1" applyFill="1"/>
    <xf numFmtId="0" fontId="26" fillId="0" borderId="0" xfId="1" applyFont="1"/>
    <xf numFmtId="0" fontId="27" fillId="0" borderId="0" xfId="1" applyFont="1" applyAlignment="1">
      <alignment vertical="top" wrapText="1"/>
    </xf>
    <xf numFmtId="0" fontId="28" fillId="0" borderId="0" xfId="1" applyFont="1" applyAlignment="1">
      <alignment vertical="top" wrapText="1"/>
    </xf>
    <xf numFmtId="0" fontId="29" fillId="0" borderId="0" xfId="1" applyFont="1" applyAlignment="1">
      <alignment horizontal="center"/>
    </xf>
    <xf numFmtId="0" fontId="26" fillId="0" borderId="0" xfId="1" applyFont="1" applyAlignment="1">
      <alignment horizontal="left"/>
    </xf>
    <xf numFmtId="0" fontId="5" fillId="5" borderId="0" xfId="1" applyFont="1" applyFill="1"/>
    <xf numFmtId="0" fontId="5" fillId="0" borderId="0" xfId="1" applyFont="1"/>
    <xf numFmtId="0" fontId="25" fillId="0" borderId="0" xfId="3" applyFont="1" applyAlignment="1" applyProtection="1"/>
    <xf numFmtId="0" fontId="31" fillId="0" borderId="0" xfId="3" applyFont="1" applyAlignment="1" applyProtection="1">
      <alignment horizontal="left"/>
    </xf>
    <xf numFmtId="0" fontId="7" fillId="0" borderId="0" xfId="1" applyFont="1"/>
    <xf numFmtId="0" fontId="4" fillId="5" borderId="0" xfId="1" applyFont="1" applyFill="1"/>
    <xf numFmtId="0" fontId="33" fillId="0" borderId="0" xfId="2" applyFont="1"/>
    <xf numFmtId="0" fontId="34" fillId="0" borderId="0" xfId="2" applyFont="1"/>
    <xf numFmtId="0" fontId="32" fillId="0" borderId="0" xfId="2" applyFont="1" applyAlignment="1">
      <alignment horizontal="center" vertical="top"/>
    </xf>
    <xf numFmtId="0" fontId="32" fillId="0" borderId="0" xfId="2" quotePrefix="1" applyFont="1" applyAlignment="1">
      <alignment horizontal="center" vertical="top"/>
    </xf>
    <xf numFmtId="0" fontId="32" fillId="0" borderId="1" xfId="2" applyFont="1" applyBorder="1" applyAlignment="1">
      <alignment horizontal="center" vertical="top"/>
    </xf>
    <xf numFmtId="0" fontId="32" fillId="0" borderId="5" xfId="2" applyFont="1" applyBorder="1" applyAlignment="1">
      <alignment horizontal="center" vertical="top"/>
    </xf>
    <xf numFmtId="0" fontId="32" fillId="0" borderId="5" xfId="2" quotePrefix="1" applyFont="1" applyBorder="1" applyAlignment="1">
      <alignment horizontal="center" vertical="top"/>
    </xf>
    <xf numFmtId="0" fontId="32" fillId="0" borderId="2" xfId="2" applyFont="1" applyBorder="1" applyAlignment="1">
      <alignment horizontal="center" vertical="top"/>
    </xf>
    <xf numFmtId="0" fontId="35" fillId="0" borderId="0" xfId="2" applyFont="1" applyAlignment="1">
      <alignment vertical="top"/>
    </xf>
    <xf numFmtId="0" fontId="36" fillId="0" borderId="0" xfId="2" applyFont="1" applyAlignment="1">
      <alignment horizontal="center"/>
    </xf>
    <xf numFmtId="0" fontId="11" fillId="0" borderId="0" xfId="2" applyFont="1"/>
    <xf numFmtId="0" fontId="37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38" fillId="0" borderId="0" xfId="2" applyFont="1" applyAlignment="1">
      <alignment horizontal="center"/>
    </xf>
    <xf numFmtId="0" fontId="39" fillId="0" borderId="0" xfId="2" applyFont="1" applyAlignment="1">
      <alignment horizontal="center"/>
    </xf>
    <xf numFmtId="0" fontId="37" fillId="0" borderId="49" xfId="2" applyFont="1" applyBorder="1" applyAlignment="1">
      <alignment horizontal="center"/>
    </xf>
    <xf numFmtId="0" fontId="11" fillId="0" borderId="53" xfId="2" applyFont="1" applyBorder="1" applyAlignment="1">
      <alignment horizontal="center"/>
    </xf>
    <xf numFmtId="0" fontId="38" fillId="0" borderId="53" xfId="2" applyFont="1" applyBorder="1" applyAlignment="1">
      <alignment horizontal="center"/>
    </xf>
    <xf numFmtId="0" fontId="11" fillId="0" borderId="50" xfId="2" applyFont="1" applyBorder="1" applyAlignment="1">
      <alignment horizontal="center"/>
    </xf>
    <xf numFmtId="0" fontId="35" fillId="0" borderId="0" xfId="2" applyFont="1"/>
    <xf numFmtId="0" fontId="37" fillId="0" borderId="51" xfId="2" applyFont="1" applyBorder="1" applyAlignment="1">
      <alignment horizontal="center"/>
    </xf>
    <xf numFmtId="0" fontId="11" fillId="0" borderId="52" xfId="2" applyFont="1" applyBorder="1" applyAlignment="1">
      <alignment horizontal="center"/>
    </xf>
    <xf numFmtId="0" fontId="37" fillId="0" borderId="51" xfId="2" quotePrefix="1" applyFont="1" applyBorder="1" applyAlignment="1">
      <alignment horizontal="center"/>
    </xf>
    <xf numFmtId="0" fontId="36" fillId="0" borderId="1" xfId="2" applyFont="1" applyBorder="1" applyAlignment="1">
      <alignment horizontal="center"/>
    </xf>
    <xf numFmtId="0" fontId="36" fillId="0" borderId="5" xfId="2" applyFont="1" applyBorder="1" applyAlignment="1">
      <alignment horizontal="center"/>
    </xf>
    <xf numFmtId="0" fontId="36" fillId="0" borderId="2" xfId="2" applyFont="1" applyBorder="1" applyAlignment="1">
      <alignment horizontal="center"/>
    </xf>
    <xf numFmtId="0" fontId="11" fillId="0" borderId="0" xfId="2" quotePrefix="1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/>
    </xf>
    <xf numFmtId="49" fontId="3" fillId="0" borderId="29" xfId="0" applyNumberFormat="1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0" fontId="36" fillId="0" borderId="0" xfId="2" applyFont="1"/>
    <xf numFmtId="0" fontId="41" fillId="0" borderId="0" xfId="2" applyFont="1"/>
    <xf numFmtId="0" fontId="5" fillId="0" borderId="12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40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40" fillId="0" borderId="38" xfId="0" applyFont="1" applyBorder="1" applyAlignment="1">
      <alignment horizontal="center"/>
    </xf>
    <xf numFmtId="0" fontId="40" fillId="0" borderId="20" xfId="0" applyFont="1" applyBorder="1" applyAlignment="1">
      <alignment horizontal="center"/>
    </xf>
    <xf numFmtId="0" fontId="40" fillId="0" borderId="22" xfId="0" applyFont="1" applyBorder="1" applyAlignment="1">
      <alignment horizontal="center"/>
    </xf>
    <xf numFmtId="0" fontId="43" fillId="6" borderId="51" xfId="0" applyFont="1" applyFill="1" applyBorder="1" applyAlignment="1">
      <alignment horizontal="left" vertical="center" indent="1"/>
    </xf>
    <xf numFmtId="0" fontId="42" fillId="6" borderId="52" xfId="0" applyFont="1" applyFill="1" applyBorder="1" applyAlignment="1">
      <alignment horizontal="left" vertical="center" indent="1"/>
    </xf>
    <xf numFmtId="0" fontId="3" fillId="6" borderId="51" xfId="0" quotePrefix="1" applyFont="1" applyFill="1" applyBorder="1" applyAlignment="1">
      <alignment horizontal="left" vertical="center" indent="1"/>
    </xf>
    <xf numFmtId="0" fontId="21" fillId="6" borderId="52" xfId="0" applyFont="1" applyFill="1" applyBorder="1" applyAlignment="1">
      <alignment horizontal="left" vertical="center" indent="1"/>
    </xf>
    <xf numFmtId="0" fontId="3" fillId="6" borderId="52" xfId="0" applyFont="1" applyFill="1" applyBorder="1" applyAlignment="1">
      <alignment horizontal="left" vertical="center"/>
    </xf>
    <xf numFmtId="0" fontId="3" fillId="6" borderId="52" xfId="0" quotePrefix="1" applyFont="1" applyFill="1" applyBorder="1" applyAlignment="1">
      <alignment horizontal="left" vertical="center"/>
    </xf>
    <xf numFmtId="0" fontId="3" fillId="6" borderId="54" xfId="0" quotePrefix="1" applyFont="1" applyFill="1" applyBorder="1" applyAlignment="1">
      <alignment horizontal="left" vertical="center" indent="1"/>
    </xf>
    <xf numFmtId="0" fontId="3" fillId="6" borderId="55" xfId="0" applyFont="1" applyFill="1" applyBorder="1" applyAlignment="1">
      <alignment horizontal="left" vertical="center"/>
    </xf>
    <xf numFmtId="14" fontId="3" fillId="0" borderId="8" xfId="0" applyNumberFormat="1" applyFont="1" applyBorder="1" applyAlignment="1">
      <alignment horizontal="center" vertical="center"/>
    </xf>
    <xf numFmtId="14" fontId="3" fillId="0" borderId="16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4" fontId="3" fillId="0" borderId="26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4" fontId="3" fillId="0" borderId="32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14" fontId="40" fillId="0" borderId="8" xfId="0" applyNumberFormat="1" applyFont="1" applyBorder="1" applyAlignment="1">
      <alignment horizontal="center" vertical="center"/>
    </xf>
    <xf numFmtId="14" fontId="40" fillId="0" borderId="32" xfId="0" applyNumberFormat="1" applyFont="1" applyBorder="1" applyAlignment="1">
      <alignment horizontal="center" vertical="center"/>
    </xf>
    <xf numFmtId="14" fontId="40" fillId="0" borderId="16" xfId="0" applyNumberFormat="1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1" fillId="6" borderId="49" xfId="0" applyFont="1" applyFill="1" applyBorder="1" applyAlignment="1">
      <alignment horizontal="center" vertical="center"/>
    </xf>
    <xf numFmtId="0" fontId="1" fillId="6" borderId="50" xfId="0" applyFont="1" applyFill="1" applyBorder="1" applyAlignment="1">
      <alignment horizontal="center" vertical="center"/>
    </xf>
    <xf numFmtId="0" fontId="42" fillId="6" borderId="51" xfId="0" applyFont="1" applyFill="1" applyBorder="1" applyAlignment="1">
      <alignment horizontal="left" vertical="center" indent="1"/>
    </xf>
    <xf numFmtId="0" fontId="42" fillId="6" borderId="52" xfId="0" applyFont="1" applyFill="1" applyBorder="1" applyAlignment="1">
      <alignment horizontal="left" vertical="center" indent="1"/>
    </xf>
    <xf numFmtId="0" fontId="13" fillId="6" borderId="51" xfId="0" applyFont="1" applyFill="1" applyBorder="1" applyAlignment="1">
      <alignment horizontal="left" vertical="center" indent="1"/>
    </xf>
    <xf numFmtId="0" fontId="13" fillId="6" borderId="52" xfId="0" applyFont="1" applyFill="1" applyBorder="1" applyAlignment="1">
      <alignment horizontal="left" vertical="center" indent="1"/>
    </xf>
    <xf numFmtId="0" fontId="44" fillId="6" borderId="51" xfId="0" applyFont="1" applyFill="1" applyBorder="1" applyAlignment="1">
      <alignment horizontal="left" vertical="center"/>
    </xf>
    <xf numFmtId="0" fontId="44" fillId="6" borderId="52" xfId="0" applyFont="1" applyFill="1" applyBorder="1" applyAlignment="1">
      <alignment horizontal="left" vertical="center"/>
    </xf>
    <xf numFmtId="0" fontId="9" fillId="0" borderId="0" xfId="3" applyFont="1" applyAlignment="1" applyProtection="1">
      <alignment horizontal="center"/>
    </xf>
    <xf numFmtId="0" fontId="3" fillId="0" borderId="1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0" xfId="1" applyFont="1" applyAlignment="1">
      <alignment horizontal="center" wrapText="1"/>
    </xf>
    <xf numFmtId="0" fontId="25" fillId="0" borderId="0" xfId="1" quotePrefix="1" applyFont="1" applyAlignment="1">
      <alignment horizontal="center" wrapText="1"/>
    </xf>
    <xf numFmtId="0" fontId="25" fillId="0" borderId="0" xfId="1" applyFont="1" applyAlignment="1">
      <alignment horizontal="center" wrapText="1"/>
    </xf>
    <xf numFmtId="0" fontId="26" fillId="0" borderId="0" xfId="1" applyFont="1" applyAlignment="1">
      <alignment horizontal="left"/>
    </xf>
    <xf numFmtId="0" fontId="32" fillId="0" borderId="0" xfId="2" applyFont="1" applyAlignment="1">
      <alignment horizontal="center"/>
    </xf>
  </cellXfs>
  <cellStyles count="4">
    <cellStyle name="Hypertextové prepojenie" xfId="3" builtinId="8"/>
    <cellStyle name="Normálna" xfId="0" builtinId="0"/>
    <cellStyle name="Normálna 2" xfId="2" xr:uid="{8A469DA5-EA30-47FE-AAE4-17DDEAC9DA28}"/>
    <cellStyle name="normálne_USS TURNAJ 2009" xfId="1" xr:uid="{5553054B-DA64-495B-8660-8FB13A2653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135255</xdr:colOff>
      <xdr:row>4</xdr:row>
      <xdr:rowOff>48260</xdr:rowOff>
    </xdr:from>
    <xdr:to>
      <xdr:col>11</xdr:col>
      <xdr:colOff>419100</xdr:colOff>
      <xdr:row>14</xdr:row>
      <xdr:rowOff>38650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A5236EF-824D-373E-EDAC-229372BFF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07655" y="924560"/>
          <a:ext cx="893445" cy="2085890"/>
        </a:xfrm>
        <a:prstGeom prst="rect">
          <a:avLst/>
        </a:prstGeom>
        <a:ln w="25400">
          <a:solidFill>
            <a:srgbClr val="0070C0"/>
          </a:solidFill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27729-ADFC-4280-8E82-FE1ABCE0226E}">
  <dimension ref="A2:J35"/>
  <sheetViews>
    <sheetView topLeftCell="A3" workbookViewId="0">
      <selection activeCell="M16" sqref="M16:M17"/>
    </sheetView>
  </sheetViews>
  <sheetFormatPr defaultRowHeight="14.4" x14ac:dyDescent="0.3"/>
  <cols>
    <col min="1" max="1" width="11.6640625" customWidth="1"/>
    <col min="2" max="2" width="10" customWidth="1"/>
    <col min="3" max="3" width="9.44140625" customWidth="1"/>
    <col min="4" max="4" width="8.5546875" customWidth="1"/>
    <col min="5" max="5" width="13.5546875" customWidth="1"/>
    <col min="6" max="6" width="5.33203125" style="79" customWidth="1"/>
    <col min="7" max="7" width="12.5546875" customWidth="1"/>
    <col min="8" max="8" width="12.44140625" customWidth="1"/>
    <col min="9" max="9" width="18" customWidth="1"/>
    <col min="10" max="10" width="11.6640625" customWidth="1"/>
    <col min="12" max="13" width="10.109375" bestFit="1" customWidth="1"/>
    <col min="15" max="15" width="11.33203125" bestFit="1" customWidth="1"/>
  </cols>
  <sheetData>
    <row r="2" spans="1:10" ht="17.399999999999999" x14ac:dyDescent="0.3">
      <c r="A2" s="185" t="s">
        <v>0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0" ht="17.399999999999999" x14ac:dyDescent="0.3">
      <c r="A3" s="186" t="s">
        <v>45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0" ht="16.8" thickBot="1" x14ac:dyDescent="0.45">
      <c r="B4" s="1"/>
    </row>
    <row r="5" spans="1:10" ht="27" thickBot="1" x14ac:dyDescent="0.35">
      <c r="A5" s="187" t="s">
        <v>1</v>
      </c>
      <c r="B5" s="188"/>
      <c r="C5" s="2" t="s">
        <v>2</v>
      </c>
      <c r="D5" s="85" t="s">
        <v>3</v>
      </c>
      <c r="E5" s="4" t="s">
        <v>4</v>
      </c>
      <c r="F5" s="5" t="s">
        <v>5</v>
      </c>
      <c r="G5" s="6" t="s">
        <v>6</v>
      </c>
      <c r="H5" s="7" t="s">
        <v>7</v>
      </c>
      <c r="I5" s="7" t="s">
        <v>8</v>
      </c>
      <c r="J5" s="7" t="s">
        <v>9</v>
      </c>
    </row>
    <row r="6" spans="1:10" x14ac:dyDescent="0.3">
      <c r="A6" s="181">
        <v>46034</v>
      </c>
      <c r="B6" s="183" t="s">
        <v>41</v>
      </c>
      <c r="C6" s="8" t="s">
        <v>10</v>
      </c>
      <c r="D6" s="9"/>
      <c r="E6" s="10"/>
      <c r="F6" s="11"/>
      <c r="G6" s="12"/>
      <c r="H6" s="13" t="s">
        <v>11</v>
      </c>
      <c r="I6" s="13"/>
      <c r="J6" s="13"/>
    </row>
    <row r="7" spans="1:10" ht="15" thickBot="1" x14ac:dyDescent="0.35">
      <c r="A7" s="182"/>
      <c r="B7" s="184"/>
      <c r="C7" s="14" t="s">
        <v>10</v>
      </c>
      <c r="D7" s="87"/>
      <c r="E7" s="16"/>
      <c r="F7" s="17"/>
      <c r="G7" s="18"/>
      <c r="H7" s="19" t="s">
        <v>12</v>
      </c>
      <c r="I7" s="19"/>
      <c r="J7" s="19"/>
    </row>
    <row r="8" spans="1:10" x14ac:dyDescent="0.3">
      <c r="A8" s="181">
        <v>46035</v>
      </c>
      <c r="B8" s="183" t="s">
        <v>42</v>
      </c>
      <c r="C8" s="8" t="s">
        <v>10</v>
      </c>
      <c r="D8" s="9"/>
      <c r="E8" s="10"/>
      <c r="F8" s="11"/>
      <c r="G8" s="12"/>
      <c r="H8" s="13" t="s">
        <v>11</v>
      </c>
      <c r="I8" s="13"/>
      <c r="J8" s="13"/>
    </row>
    <row r="9" spans="1:10" ht="15" thickBot="1" x14ac:dyDescent="0.35">
      <c r="A9" s="182"/>
      <c r="B9" s="184"/>
      <c r="C9" s="14" t="s">
        <v>10</v>
      </c>
      <c r="D9" s="87"/>
      <c r="E9" s="16"/>
      <c r="F9" s="17"/>
      <c r="G9" s="18"/>
      <c r="H9" s="19" t="s">
        <v>12</v>
      </c>
      <c r="I9" s="19"/>
      <c r="J9" s="19"/>
    </row>
    <row r="10" spans="1:10" x14ac:dyDescent="0.3">
      <c r="A10" s="181">
        <v>46042</v>
      </c>
      <c r="B10" s="183" t="s">
        <v>42</v>
      </c>
      <c r="C10" s="8" t="s">
        <v>10</v>
      </c>
      <c r="D10" s="9"/>
      <c r="E10" s="10"/>
      <c r="F10" s="11"/>
      <c r="G10" s="12"/>
      <c r="H10" s="13" t="s">
        <v>11</v>
      </c>
      <c r="I10" s="13"/>
      <c r="J10" s="13"/>
    </row>
    <row r="11" spans="1:10" ht="15" thickBot="1" x14ac:dyDescent="0.35">
      <c r="A11" s="182"/>
      <c r="B11" s="184"/>
      <c r="C11" s="14" t="s">
        <v>10</v>
      </c>
      <c r="D11" s="87"/>
      <c r="E11" s="16"/>
      <c r="F11" s="17"/>
      <c r="G11" s="18"/>
      <c r="H11" s="19" t="s">
        <v>12</v>
      </c>
      <c r="I11" s="19"/>
      <c r="J11" s="19"/>
    </row>
    <row r="12" spans="1:10" x14ac:dyDescent="0.3">
      <c r="A12" s="181">
        <v>46043</v>
      </c>
      <c r="B12" s="183" t="s">
        <v>43</v>
      </c>
      <c r="C12" s="8" t="s">
        <v>10</v>
      </c>
      <c r="D12" s="9"/>
      <c r="E12" s="10"/>
      <c r="F12" s="11"/>
      <c r="G12" s="12"/>
      <c r="H12" s="13" t="s">
        <v>11</v>
      </c>
      <c r="I12" s="13"/>
      <c r="J12" s="13"/>
    </row>
    <row r="13" spans="1:10" ht="15" thickBot="1" x14ac:dyDescent="0.35">
      <c r="A13" s="182"/>
      <c r="B13" s="184"/>
      <c r="C13" s="14" t="s">
        <v>10</v>
      </c>
      <c r="D13" s="87"/>
      <c r="E13" s="16"/>
      <c r="F13" s="17"/>
      <c r="G13" s="18"/>
      <c r="H13" s="19" t="s">
        <v>12</v>
      </c>
      <c r="I13" s="19"/>
      <c r="J13" s="19"/>
    </row>
    <row r="14" spans="1:10" ht="15" thickBot="1" x14ac:dyDescent="0.35">
      <c r="A14" s="20"/>
      <c r="B14" s="21"/>
      <c r="C14" s="22"/>
      <c r="D14" s="23"/>
      <c r="E14" s="24"/>
      <c r="F14" s="25"/>
      <c r="G14" s="26"/>
      <c r="H14" s="27"/>
      <c r="I14" s="27"/>
      <c r="J14" s="27"/>
    </row>
    <row r="15" spans="1:10" ht="15" x14ac:dyDescent="0.3">
      <c r="A15" s="189">
        <v>46049</v>
      </c>
      <c r="B15" s="192" t="s">
        <v>42</v>
      </c>
      <c r="C15" s="28">
        <v>1</v>
      </c>
      <c r="D15" s="29" t="s">
        <v>13</v>
      </c>
      <c r="E15" s="73" t="s">
        <v>46</v>
      </c>
      <c r="F15" s="80" t="s">
        <v>5</v>
      </c>
      <c r="G15" s="74" t="s">
        <v>47</v>
      </c>
      <c r="H15" s="30" t="s">
        <v>14</v>
      </c>
      <c r="I15" s="30"/>
      <c r="J15" s="30"/>
    </row>
    <row r="16" spans="1:10" ht="15" x14ac:dyDescent="0.3">
      <c r="A16" s="190"/>
      <c r="B16" s="193"/>
      <c r="C16" s="31">
        <v>2</v>
      </c>
      <c r="D16" s="32" t="s">
        <v>15</v>
      </c>
      <c r="E16" s="75" t="s">
        <v>48</v>
      </c>
      <c r="F16" s="81" t="s">
        <v>5</v>
      </c>
      <c r="G16" s="76" t="s">
        <v>49</v>
      </c>
      <c r="H16" s="33" t="s">
        <v>16</v>
      </c>
      <c r="I16" s="33"/>
      <c r="J16" s="33"/>
    </row>
    <row r="17" spans="1:10" ht="15.6" thickBot="1" x14ac:dyDescent="0.35">
      <c r="A17" s="191"/>
      <c r="B17" s="194"/>
      <c r="C17" s="34">
        <v>3</v>
      </c>
      <c r="D17" s="35" t="s">
        <v>13</v>
      </c>
      <c r="E17" s="77" t="s">
        <v>50</v>
      </c>
      <c r="F17" s="82" t="s">
        <v>5</v>
      </c>
      <c r="G17" s="78" t="s">
        <v>51</v>
      </c>
      <c r="H17" s="36" t="s">
        <v>17</v>
      </c>
      <c r="I17" s="37"/>
      <c r="J17" s="37"/>
    </row>
    <row r="18" spans="1:10" ht="15" x14ac:dyDescent="0.3">
      <c r="A18" s="189">
        <v>46050</v>
      </c>
      <c r="B18" s="192" t="s">
        <v>43</v>
      </c>
      <c r="C18" s="28">
        <v>4</v>
      </c>
      <c r="D18" s="29" t="s">
        <v>15</v>
      </c>
      <c r="E18" s="73" t="s">
        <v>49</v>
      </c>
      <c r="F18" s="80" t="s">
        <v>5</v>
      </c>
      <c r="G18" s="74" t="s">
        <v>52</v>
      </c>
      <c r="H18" s="30" t="s">
        <v>14</v>
      </c>
      <c r="I18" s="30"/>
      <c r="J18" s="30"/>
    </row>
    <row r="19" spans="1:10" ht="15" x14ac:dyDescent="0.3">
      <c r="A19" s="190"/>
      <c r="B19" s="193"/>
      <c r="C19" s="31">
        <v>5</v>
      </c>
      <c r="D19" s="32" t="s">
        <v>13</v>
      </c>
      <c r="E19" s="75" t="s">
        <v>51</v>
      </c>
      <c r="F19" s="81" t="s">
        <v>5</v>
      </c>
      <c r="G19" s="76" t="s">
        <v>46</v>
      </c>
      <c r="H19" s="33" t="s">
        <v>16</v>
      </c>
      <c r="I19" s="33"/>
      <c r="J19" s="33"/>
    </row>
    <row r="20" spans="1:10" ht="15.6" thickBot="1" x14ac:dyDescent="0.35">
      <c r="A20" s="191"/>
      <c r="B20" s="194"/>
      <c r="C20" s="34">
        <v>6</v>
      </c>
      <c r="D20" s="35" t="s">
        <v>15</v>
      </c>
      <c r="E20" s="77" t="s">
        <v>48</v>
      </c>
      <c r="F20" s="82" t="s">
        <v>5</v>
      </c>
      <c r="G20" s="78" t="s">
        <v>53</v>
      </c>
      <c r="H20" s="37" t="s">
        <v>17</v>
      </c>
      <c r="I20" s="37"/>
      <c r="J20" s="37"/>
    </row>
    <row r="21" spans="1:10" ht="15" x14ac:dyDescent="0.3">
      <c r="A21" s="181">
        <v>46056</v>
      </c>
      <c r="B21" s="183" t="s">
        <v>42</v>
      </c>
      <c r="C21" s="28">
        <v>7</v>
      </c>
      <c r="D21" s="29" t="s">
        <v>15</v>
      </c>
      <c r="E21" s="73" t="s">
        <v>48</v>
      </c>
      <c r="F21" s="80" t="s">
        <v>5</v>
      </c>
      <c r="G21" s="74" t="s">
        <v>52</v>
      </c>
      <c r="H21" s="30" t="s">
        <v>14</v>
      </c>
      <c r="I21" s="30"/>
      <c r="J21" s="30"/>
    </row>
    <row r="22" spans="1:10" ht="15" x14ac:dyDescent="0.3">
      <c r="A22" s="195"/>
      <c r="B22" s="196"/>
      <c r="C22" s="31">
        <v>8</v>
      </c>
      <c r="D22" s="32" t="s">
        <v>13</v>
      </c>
      <c r="E22" s="75" t="s">
        <v>50</v>
      </c>
      <c r="F22" s="81" t="s">
        <v>5</v>
      </c>
      <c r="G22" s="76" t="s">
        <v>47</v>
      </c>
      <c r="H22" s="33" t="s">
        <v>16</v>
      </c>
      <c r="I22" s="33"/>
      <c r="J22" s="33"/>
    </row>
    <row r="23" spans="1:10" ht="15.6" thickBot="1" x14ac:dyDescent="0.35">
      <c r="A23" s="182"/>
      <c r="B23" s="184"/>
      <c r="C23" s="34">
        <v>9</v>
      </c>
      <c r="D23" s="35" t="s">
        <v>15</v>
      </c>
      <c r="E23" s="77" t="s">
        <v>49</v>
      </c>
      <c r="F23" s="82" t="s">
        <v>5</v>
      </c>
      <c r="G23" s="78" t="s">
        <v>53</v>
      </c>
      <c r="H23" s="37" t="s">
        <v>17</v>
      </c>
      <c r="I23" s="37"/>
      <c r="J23" s="37"/>
    </row>
    <row r="24" spans="1:10" ht="15" x14ac:dyDescent="0.3">
      <c r="A24" s="195">
        <v>46058</v>
      </c>
      <c r="B24" s="196" t="s">
        <v>44</v>
      </c>
      <c r="C24" s="28">
        <v>10</v>
      </c>
      <c r="D24" s="29" t="s">
        <v>13</v>
      </c>
      <c r="E24" s="73" t="s">
        <v>51</v>
      </c>
      <c r="F24" s="80" t="s">
        <v>5</v>
      </c>
      <c r="G24" s="74" t="s">
        <v>47</v>
      </c>
      <c r="H24" s="30" t="s">
        <v>14</v>
      </c>
      <c r="I24" s="30"/>
      <c r="J24" s="30"/>
    </row>
    <row r="25" spans="1:10" ht="15" x14ac:dyDescent="0.3">
      <c r="A25" s="195"/>
      <c r="B25" s="196"/>
      <c r="C25" s="31">
        <v>11</v>
      </c>
      <c r="D25" s="32" t="s">
        <v>15</v>
      </c>
      <c r="E25" s="75" t="s">
        <v>53</v>
      </c>
      <c r="F25" s="81" t="s">
        <v>5</v>
      </c>
      <c r="G25" s="76" t="s">
        <v>52</v>
      </c>
      <c r="H25" s="33" t="s">
        <v>16</v>
      </c>
      <c r="I25" s="33"/>
      <c r="J25" s="33"/>
    </row>
    <row r="26" spans="1:10" ht="15.6" thickBot="1" x14ac:dyDescent="0.35">
      <c r="A26" s="195"/>
      <c r="B26" s="196"/>
      <c r="C26" s="34">
        <v>12</v>
      </c>
      <c r="D26" s="35" t="s">
        <v>13</v>
      </c>
      <c r="E26" s="77" t="s">
        <v>50</v>
      </c>
      <c r="F26" s="82" t="s">
        <v>5</v>
      </c>
      <c r="G26" s="78" t="s">
        <v>46</v>
      </c>
      <c r="H26" s="37" t="s">
        <v>17</v>
      </c>
      <c r="I26" s="37"/>
      <c r="J26" s="37"/>
    </row>
    <row r="27" spans="1:10" ht="15" x14ac:dyDescent="0.3">
      <c r="A27" s="181">
        <v>46063</v>
      </c>
      <c r="B27" s="183" t="s">
        <v>42</v>
      </c>
      <c r="C27" s="28">
        <v>13</v>
      </c>
      <c r="D27" s="9"/>
      <c r="E27" s="38" t="s">
        <v>18</v>
      </c>
      <c r="F27" s="11" t="s">
        <v>5</v>
      </c>
      <c r="G27" s="39" t="s">
        <v>19</v>
      </c>
      <c r="H27" s="30" t="s">
        <v>20</v>
      </c>
      <c r="I27" s="47"/>
      <c r="J27" s="47"/>
    </row>
    <row r="28" spans="1:10" ht="15.6" thickBot="1" x14ac:dyDescent="0.35">
      <c r="A28" s="182"/>
      <c r="B28" s="184"/>
      <c r="C28" s="34">
        <v>14</v>
      </c>
      <c r="D28" s="87"/>
      <c r="E28" s="40" t="s">
        <v>21</v>
      </c>
      <c r="F28" s="41" t="s">
        <v>5</v>
      </c>
      <c r="G28" s="42" t="s">
        <v>22</v>
      </c>
      <c r="H28" s="37" t="s">
        <v>23</v>
      </c>
      <c r="I28" s="36"/>
      <c r="J28" s="36"/>
    </row>
    <row r="29" spans="1:10" ht="15" x14ac:dyDescent="0.3">
      <c r="A29" s="181">
        <v>46065</v>
      </c>
      <c r="B29" s="183" t="s">
        <v>44</v>
      </c>
      <c r="C29" s="28">
        <v>15</v>
      </c>
      <c r="D29" s="86"/>
      <c r="E29" s="44" t="s">
        <v>24</v>
      </c>
      <c r="F29" s="45" t="s">
        <v>5</v>
      </c>
      <c r="G29" s="46" t="s">
        <v>25</v>
      </c>
      <c r="H29" s="47" t="s">
        <v>20</v>
      </c>
      <c r="I29" s="30"/>
      <c r="J29" s="30"/>
    </row>
    <row r="30" spans="1:10" ht="15.6" thickBot="1" x14ac:dyDescent="0.35">
      <c r="A30" s="182"/>
      <c r="B30" s="184"/>
      <c r="C30" s="34">
        <v>16</v>
      </c>
      <c r="D30" s="87"/>
      <c r="E30" s="48" t="s">
        <v>26</v>
      </c>
      <c r="F30" s="49" t="s">
        <v>5</v>
      </c>
      <c r="G30" s="50" t="s">
        <v>27</v>
      </c>
      <c r="H30" s="36" t="s">
        <v>28</v>
      </c>
      <c r="I30" s="37"/>
      <c r="J30" s="37"/>
    </row>
    <row r="31" spans="1:10" ht="15" x14ac:dyDescent="0.3">
      <c r="A31" s="83">
        <v>46070</v>
      </c>
      <c r="B31" s="84" t="s">
        <v>42</v>
      </c>
      <c r="C31" s="28">
        <v>17</v>
      </c>
      <c r="D31" s="86"/>
      <c r="E31" s="53" t="s">
        <v>29</v>
      </c>
      <c r="F31" s="54" t="s">
        <v>5</v>
      </c>
      <c r="G31" s="55" t="s">
        <v>30</v>
      </c>
      <c r="H31" s="30" t="s">
        <v>20</v>
      </c>
      <c r="I31" s="47"/>
      <c r="J31" s="47"/>
    </row>
    <row r="32" spans="1:10" ht="15.6" thickBot="1" x14ac:dyDescent="0.35">
      <c r="A32" s="88"/>
      <c r="B32" s="89"/>
      <c r="C32" s="34">
        <v>18</v>
      </c>
      <c r="D32" s="87"/>
      <c r="E32" s="58" t="s">
        <v>31</v>
      </c>
      <c r="F32" s="59" t="s">
        <v>5</v>
      </c>
      <c r="G32" s="60" t="s">
        <v>32</v>
      </c>
      <c r="H32" s="37" t="s">
        <v>28</v>
      </c>
      <c r="I32" s="36"/>
      <c r="J32" s="36"/>
    </row>
    <row r="33" spans="1:10" ht="15.6" x14ac:dyDescent="0.3">
      <c r="A33" s="181">
        <v>46072</v>
      </c>
      <c r="B33" s="183" t="s">
        <v>44</v>
      </c>
      <c r="C33" s="61">
        <v>19</v>
      </c>
      <c r="D33" s="62" t="s">
        <v>33</v>
      </c>
      <c r="E33" s="63" t="s">
        <v>34</v>
      </c>
      <c r="F33" s="64" t="s">
        <v>5</v>
      </c>
      <c r="G33" s="65" t="s">
        <v>35</v>
      </c>
      <c r="H33" s="66" t="s">
        <v>36</v>
      </c>
      <c r="I33" s="30"/>
      <c r="J33" s="30"/>
    </row>
    <row r="34" spans="1:10" ht="16.2" thickBot="1" x14ac:dyDescent="0.35">
      <c r="A34" s="182"/>
      <c r="B34" s="184"/>
      <c r="C34" s="67">
        <v>20</v>
      </c>
      <c r="D34" s="68" t="s">
        <v>37</v>
      </c>
      <c r="E34" s="69" t="s">
        <v>38</v>
      </c>
      <c r="F34" s="59" t="s">
        <v>5</v>
      </c>
      <c r="G34" s="70" t="s">
        <v>39</v>
      </c>
      <c r="H34" s="71" t="s">
        <v>40</v>
      </c>
      <c r="I34" s="37"/>
      <c r="J34" s="37"/>
    </row>
    <row r="35" spans="1:10" ht="16.2" x14ac:dyDescent="0.4">
      <c r="A35" s="1"/>
      <c r="B35" s="72"/>
    </row>
  </sheetData>
  <mergeCells count="25">
    <mergeCell ref="A27:A28"/>
    <mergeCell ref="B27:B28"/>
    <mergeCell ref="A29:A30"/>
    <mergeCell ref="B29:B30"/>
    <mergeCell ref="A33:A34"/>
    <mergeCell ref="B33:B34"/>
    <mergeCell ref="A18:A20"/>
    <mergeCell ref="B18:B20"/>
    <mergeCell ref="A21:A23"/>
    <mergeCell ref="B21:B23"/>
    <mergeCell ref="A24:A26"/>
    <mergeCell ref="B24:B26"/>
    <mergeCell ref="A10:A11"/>
    <mergeCell ref="B10:B11"/>
    <mergeCell ref="A12:A13"/>
    <mergeCell ref="B12:B13"/>
    <mergeCell ref="A15:A17"/>
    <mergeCell ref="B15:B17"/>
    <mergeCell ref="A8:A9"/>
    <mergeCell ref="B8:B9"/>
    <mergeCell ref="A2:J2"/>
    <mergeCell ref="A3:J3"/>
    <mergeCell ref="A5:B5"/>
    <mergeCell ref="A6:A7"/>
    <mergeCell ref="B6:B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6E3EB-9BC3-43C0-BA2F-E8E4877BD38A}">
  <dimension ref="A2:J35"/>
  <sheetViews>
    <sheetView topLeftCell="A3" workbookViewId="0">
      <selection activeCell="D37" sqref="D37"/>
    </sheetView>
  </sheetViews>
  <sheetFormatPr defaultRowHeight="14.4" x14ac:dyDescent="0.3"/>
  <cols>
    <col min="1" max="1" width="11.6640625" customWidth="1"/>
    <col min="2" max="2" width="10" customWidth="1"/>
    <col min="3" max="3" width="9.44140625" customWidth="1"/>
    <col min="4" max="4" width="8.5546875" customWidth="1"/>
    <col min="5" max="5" width="14.6640625" bestFit="1" customWidth="1"/>
    <col min="6" max="6" width="5.33203125" style="79" customWidth="1"/>
    <col min="7" max="7" width="14.6640625" bestFit="1" customWidth="1"/>
    <col min="8" max="8" width="12.44140625" customWidth="1"/>
    <col min="9" max="9" width="18" customWidth="1"/>
    <col min="10" max="10" width="11.6640625" customWidth="1"/>
    <col min="12" max="13" width="10.109375" bestFit="1" customWidth="1"/>
  </cols>
  <sheetData>
    <row r="2" spans="1:10" ht="17.399999999999999" x14ac:dyDescent="0.3">
      <c r="A2" s="185" t="s">
        <v>0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0" ht="17.399999999999999" x14ac:dyDescent="0.3">
      <c r="A3" s="186" t="s">
        <v>45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0" ht="16.8" thickBot="1" x14ac:dyDescent="0.45">
      <c r="B4" s="1"/>
    </row>
    <row r="5" spans="1:10" ht="27" thickBot="1" x14ac:dyDescent="0.35">
      <c r="A5" s="187" t="s">
        <v>1</v>
      </c>
      <c r="B5" s="188"/>
      <c r="C5" s="2" t="s">
        <v>2</v>
      </c>
      <c r="D5" s="3" t="s">
        <v>3</v>
      </c>
      <c r="E5" s="4" t="s">
        <v>4</v>
      </c>
      <c r="F5" s="5" t="s">
        <v>5</v>
      </c>
      <c r="G5" s="6" t="s">
        <v>6</v>
      </c>
      <c r="H5" s="7" t="s">
        <v>7</v>
      </c>
      <c r="I5" s="7" t="s">
        <v>8</v>
      </c>
      <c r="J5" s="7" t="s">
        <v>9</v>
      </c>
    </row>
    <row r="6" spans="1:10" x14ac:dyDescent="0.3">
      <c r="A6" s="181">
        <v>46034</v>
      </c>
      <c r="B6" s="183" t="s">
        <v>41</v>
      </c>
      <c r="C6" s="8" t="s">
        <v>10</v>
      </c>
      <c r="D6" s="9"/>
      <c r="E6" s="10" t="s">
        <v>59</v>
      </c>
      <c r="F6" s="11"/>
      <c r="G6" s="12" t="s">
        <v>57</v>
      </c>
      <c r="H6" s="13" t="s">
        <v>11</v>
      </c>
      <c r="I6" s="13"/>
      <c r="J6" s="13"/>
    </row>
    <row r="7" spans="1:10" ht="15" thickBot="1" x14ac:dyDescent="0.35">
      <c r="A7" s="182"/>
      <c r="B7" s="184"/>
      <c r="C7" s="14" t="s">
        <v>10</v>
      </c>
      <c r="D7" s="15"/>
      <c r="E7" s="16" t="s">
        <v>56</v>
      </c>
      <c r="F7" s="17"/>
      <c r="G7" s="18" t="s">
        <v>55</v>
      </c>
      <c r="H7" s="19" t="s">
        <v>12</v>
      </c>
      <c r="I7" s="19"/>
      <c r="J7" s="19"/>
    </row>
    <row r="8" spans="1:10" x14ac:dyDescent="0.3">
      <c r="A8" s="181">
        <v>46035</v>
      </c>
      <c r="B8" s="183" t="s">
        <v>42</v>
      </c>
      <c r="C8" s="8" t="s">
        <v>10</v>
      </c>
      <c r="D8" s="9"/>
      <c r="E8" s="10" t="s">
        <v>58</v>
      </c>
      <c r="F8" s="11"/>
      <c r="G8" s="12" t="s">
        <v>60</v>
      </c>
      <c r="H8" s="13" t="s">
        <v>11</v>
      </c>
      <c r="I8" s="13"/>
      <c r="J8" s="13"/>
    </row>
    <row r="9" spans="1:10" ht="15" thickBot="1" x14ac:dyDescent="0.35">
      <c r="A9" s="182"/>
      <c r="B9" s="184"/>
      <c r="C9" s="14" t="s">
        <v>10</v>
      </c>
      <c r="D9" s="15"/>
      <c r="E9" s="16" t="s">
        <v>78</v>
      </c>
      <c r="F9" s="17"/>
      <c r="G9" s="18" t="s">
        <v>54</v>
      </c>
      <c r="H9" s="19" t="s">
        <v>12</v>
      </c>
      <c r="I9" s="19"/>
      <c r="J9" s="19"/>
    </row>
    <row r="10" spans="1:10" x14ac:dyDescent="0.3">
      <c r="A10" s="181">
        <v>46042</v>
      </c>
      <c r="B10" s="183" t="s">
        <v>42</v>
      </c>
      <c r="C10" s="8" t="s">
        <v>10</v>
      </c>
      <c r="D10" s="9"/>
      <c r="E10" s="10" t="s">
        <v>78</v>
      </c>
      <c r="F10" s="11"/>
      <c r="G10" s="12" t="s">
        <v>55</v>
      </c>
      <c r="H10" s="13" t="s">
        <v>11</v>
      </c>
      <c r="I10" s="13"/>
      <c r="J10" s="13"/>
    </row>
    <row r="11" spans="1:10" ht="15" thickBot="1" x14ac:dyDescent="0.35">
      <c r="A11" s="182"/>
      <c r="B11" s="184"/>
      <c r="C11" s="14" t="s">
        <v>10</v>
      </c>
      <c r="D11" s="15"/>
      <c r="E11" s="16" t="s">
        <v>57</v>
      </c>
      <c r="F11" s="17"/>
      <c r="G11" s="18" t="s">
        <v>60</v>
      </c>
      <c r="H11" s="19" t="s">
        <v>12</v>
      </c>
      <c r="I11" s="19"/>
      <c r="J11" s="19"/>
    </row>
    <row r="12" spans="1:10" x14ac:dyDescent="0.3">
      <c r="A12" s="181">
        <v>46043</v>
      </c>
      <c r="B12" s="183" t="s">
        <v>43</v>
      </c>
      <c r="C12" s="8" t="s">
        <v>10</v>
      </c>
      <c r="D12" s="9"/>
      <c r="E12" s="10" t="s">
        <v>58</v>
      </c>
      <c r="F12" s="11"/>
      <c r="G12" s="12" t="s">
        <v>54</v>
      </c>
      <c r="H12" s="13" t="s">
        <v>11</v>
      </c>
      <c r="I12" s="13"/>
      <c r="J12" s="13"/>
    </row>
    <row r="13" spans="1:10" ht="15" thickBot="1" x14ac:dyDescent="0.35">
      <c r="A13" s="182"/>
      <c r="B13" s="184"/>
      <c r="C13" s="14" t="s">
        <v>10</v>
      </c>
      <c r="D13" s="15"/>
      <c r="E13" s="16" t="s">
        <v>59</v>
      </c>
      <c r="F13" s="17"/>
      <c r="G13" s="18" t="s">
        <v>56</v>
      </c>
      <c r="H13" s="19" t="s">
        <v>12</v>
      </c>
      <c r="I13" s="19"/>
      <c r="J13" s="19"/>
    </row>
    <row r="14" spans="1:10" ht="15" thickBot="1" x14ac:dyDescent="0.35">
      <c r="A14" s="20"/>
      <c r="B14" s="21"/>
      <c r="C14" s="22"/>
      <c r="D14" s="23"/>
      <c r="E14" s="24"/>
      <c r="F14" s="25"/>
      <c r="G14" s="26"/>
      <c r="H14" s="27"/>
      <c r="I14" s="27"/>
      <c r="J14" s="27"/>
    </row>
    <row r="15" spans="1:10" ht="15" x14ac:dyDescent="0.3">
      <c r="A15" s="189">
        <v>46049</v>
      </c>
      <c r="B15" s="192" t="s">
        <v>42</v>
      </c>
      <c r="C15" s="28">
        <v>1</v>
      </c>
      <c r="D15" s="29" t="s">
        <v>13</v>
      </c>
      <c r="E15" s="73" t="s">
        <v>57</v>
      </c>
      <c r="F15" s="80" t="s">
        <v>5</v>
      </c>
      <c r="G15" s="74" t="s">
        <v>58</v>
      </c>
      <c r="H15" s="30" t="s">
        <v>14</v>
      </c>
      <c r="I15" s="30"/>
      <c r="J15" s="30"/>
    </row>
    <row r="16" spans="1:10" ht="15" x14ac:dyDescent="0.3">
      <c r="A16" s="190"/>
      <c r="B16" s="193"/>
      <c r="C16" s="31">
        <v>2</v>
      </c>
      <c r="D16" s="32" t="s">
        <v>15</v>
      </c>
      <c r="E16" s="75" t="s">
        <v>59</v>
      </c>
      <c r="F16" s="81" t="s">
        <v>5</v>
      </c>
      <c r="G16" s="76" t="s">
        <v>55</v>
      </c>
      <c r="H16" s="33" t="s">
        <v>16</v>
      </c>
      <c r="I16" s="33"/>
      <c r="J16" s="33"/>
    </row>
    <row r="17" spans="1:10" ht="15.6" thickBot="1" x14ac:dyDescent="0.35">
      <c r="A17" s="191"/>
      <c r="B17" s="194"/>
      <c r="C17" s="34">
        <v>3</v>
      </c>
      <c r="D17" s="35" t="s">
        <v>13</v>
      </c>
      <c r="E17" s="77" t="s">
        <v>78</v>
      </c>
      <c r="F17" s="82" t="s">
        <v>5</v>
      </c>
      <c r="G17" s="78" t="s">
        <v>56</v>
      </c>
      <c r="H17" s="36" t="s">
        <v>17</v>
      </c>
      <c r="I17" s="37"/>
      <c r="J17" s="37"/>
    </row>
    <row r="18" spans="1:10" ht="15" x14ac:dyDescent="0.3">
      <c r="A18" s="189">
        <v>46050</v>
      </c>
      <c r="B18" s="192" t="s">
        <v>43</v>
      </c>
      <c r="C18" s="28">
        <v>4</v>
      </c>
      <c r="D18" s="29" t="s">
        <v>15</v>
      </c>
      <c r="E18" s="73" t="s">
        <v>55</v>
      </c>
      <c r="F18" s="80" t="s">
        <v>5</v>
      </c>
      <c r="G18" s="74" t="s">
        <v>54</v>
      </c>
      <c r="H18" s="30" t="s">
        <v>14</v>
      </c>
      <c r="I18" s="30"/>
      <c r="J18" s="30"/>
    </row>
    <row r="19" spans="1:10" ht="15" x14ac:dyDescent="0.3">
      <c r="A19" s="190"/>
      <c r="B19" s="193"/>
      <c r="C19" s="31">
        <v>5</v>
      </c>
      <c r="D19" s="32" t="s">
        <v>13</v>
      </c>
      <c r="E19" s="75" t="s">
        <v>56</v>
      </c>
      <c r="F19" s="81" t="s">
        <v>5</v>
      </c>
      <c r="G19" s="76" t="s">
        <v>57</v>
      </c>
      <c r="H19" s="33" t="s">
        <v>16</v>
      </c>
      <c r="I19" s="33"/>
      <c r="J19" s="33"/>
    </row>
    <row r="20" spans="1:10" ht="15.6" thickBot="1" x14ac:dyDescent="0.35">
      <c r="A20" s="191"/>
      <c r="B20" s="194"/>
      <c r="C20" s="34">
        <v>6</v>
      </c>
      <c r="D20" s="35" t="s">
        <v>15</v>
      </c>
      <c r="E20" s="77" t="s">
        <v>59</v>
      </c>
      <c r="F20" s="82" t="s">
        <v>5</v>
      </c>
      <c r="G20" s="78" t="s">
        <v>60</v>
      </c>
      <c r="H20" s="37" t="s">
        <v>17</v>
      </c>
      <c r="I20" s="37"/>
      <c r="J20" s="37"/>
    </row>
    <row r="21" spans="1:10" ht="15" x14ac:dyDescent="0.3">
      <c r="A21" s="197">
        <v>46055</v>
      </c>
      <c r="B21" s="200" t="s">
        <v>41</v>
      </c>
      <c r="C21" s="28">
        <v>7</v>
      </c>
      <c r="D21" s="29" t="s">
        <v>15</v>
      </c>
      <c r="E21" s="73" t="s">
        <v>59</v>
      </c>
      <c r="F21" s="80" t="s">
        <v>5</v>
      </c>
      <c r="G21" s="74" t="s">
        <v>54</v>
      </c>
      <c r="H21" s="30" t="s">
        <v>14</v>
      </c>
      <c r="I21" s="30"/>
      <c r="J21" s="30"/>
    </row>
    <row r="22" spans="1:10" ht="15" x14ac:dyDescent="0.3">
      <c r="A22" s="198"/>
      <c r="B22" s="201"/>
      <c r="C22" s="31">
        <v>8</v>
      </c>
      <c r="D22" s="32" t="s">
        <v>13</v>
      </c>
      <c r="E22" s="75" t="s">
        <v>78</v>
      </c>
      <c r="F22" s="81" t="s">
        <v>5</v>
      </c>
      <c r="G22" s="76" t="s">
        <v>58</v>
      </c>
      <c r="H22" s="33" t="s">
        <v>16</v>
      </c>
      <c r="I22" s="33"/>
      <c r="J22" s="33"/>
    </row>
    <row r="23" spans="1:10" ht="15.6" thickBot="1" x14ac:dyDescent="0.35">
      <c r="A23" s="199"/>
      <c r="B23" s="202"/>
      <c r="C23" s="34">
        <v>9</v>
      </c>
      <c r="D23" s="35" t="s">
        <v>15</v>
      </c>
      <c r="E23" s="77" t="s">
        <v>55</v>
      </c>
      <c r="F23" s="82" t="s">
        <v>5</v>
      </c>
      <c r="G23" s="78" t="s">
        <v>60</v>
      </c>
      <c r="H23" s="37" t="s">
        <v>17</v>
      </c>
      <c r="I23" s="37"/>
      <c r="J23" s="37"/>
    </row>
    <row r="24" spans="1:10" ht="15" x14ac:dyDescent="0.3">
      <c r="A24" s="195">
        <v>46058</v>
      </c>
      <c r="B24" s="196" t="s">
        <v>44</v>
      </c>
      <c r="C24" s="28">
        <v>10</v>
      </c>
      <c r="D24" s="29" t="s">
        <v>13</v>
      </c>
      <c r="E24" s="73" t="s">
        <v>56</v>
      </c>
      <c r="F24" s="80" t="s">
        <v>5</v>
      </c>
      <c r="G24" s="74" t="s">
        <v>58</v>
      </c>
      <c r="H24" s="30" t="s">
        <v>14</v>
      </c>
      <c r="I24" s="30"/>
      <c r="J24" s="30"/>
    </row>
    <row r="25" spans="1:10" ht="15" x14ac:dyDescent="0.3">
      <c r="A25" s="195"/>
      <c r="B25" s="196"/>
      <c r="C25" s="31">
        <v>11</v>
      </c>
      <c r="D25" s="32" t="s">
        <v>15</v>
      </c>
      <c r="E25" s="75" t="s">
        <v>60</v>
      </c>
      <c r="F25" s="81" t="s">
        <v>5</v>
      </c>
      <c r="G25" s="76" t="s">
        <v>54</v>
      </c>
      <c r="H25" s="33" t="s">
        <v>16</v>
      </c>
      <c r="I25" s="33"/>
      <c r="J25" s="33"/>
    </row>
    <row r="26" spans="1:10" ht="15.6" thickBot="1" x14ac:dyDescent="0.35">
      <c r="A26" s="195"/>
      <c r="B26" s="196"/>
      <c r="C26" s="34">
        <v>12</v>
      </c>
      <c r="D26" s="35" t="s">
        <v>13</v>
      </c>
      <c r="E26" s="77" t="s">
        <v>78</v>
      </c>
      <c r="F26" s="82" t="s">
        <v>5</v>
      </c>
      <c r="G26" s="78" t="s">
        <v>57</v>
      </c>
      <c r="H26" s="37" t="s">
        <v>17</v>
      </c>
      <c r="I26" s="37"/>
      <c r="J26" s="37"/>
    </row>
    <row r="27" spans="1:10" ht="15" x14ac:dyDescent="0.3">
      <c r="A27" s="181">
        <v>46063</v>
      </c>
      <c r="B27" s="183" t="s">
        <v>42</v>
      </c>
      <c r="C27" s="28">
        <v>13</v>
      </c>
      <c r="D27" s="9"/>
      <c r="E27" s="38" t="s">
        <v>18</v>
      </c>
      <c r="F27" s="11" t="s">
        <v>5</v>
      </c>
      <c r="G27" s="39" t="s">
        <v>19</v>
      </c>
      <c r="H27" s="30" t="s">
        <v>20</v>
      </c>
      <c r="I27" s="47"/>
      <c r="J27" s="47"/>
    </row>
    <row r="28" spans="1:10" ht="15.6" thickBot="1" x14ac:dyDescent="0.35">
      <c r="A28" s="182"/>
      <c r="B28" s="184"/>
      <c r="C28" s="34">
        <v>14</v>
      </c>
      <c r="D28" s="15"/>
      <c r="E28" s="40" t="s">
        <v>21</v>
      </c>
      <c r="F28" s="41" t="s">
        <v>5</v>
      </c>
      <c r="G28" s="42" t="s">
        <v>22</v>
      </c>
      <c r="H28" s="37" t="s">
        <v>23</v>
      </c>
      <c r="I28" s="36"/>
      <c r="J28" s="36"/>
    </row>
    <row r="29" spans="1:10" ht="15" x14ac:dyDescent="0.3">
      <c r="A29" s="181">
        <v>46065</v>
      </c>
      <c r="B29" s="183" t="s">
        <v>44</v>
      </c>
      <c r="C29" s="28">
        <v>15</v>
      </c>
      <c r="D29" s="43"/>
      <c r="E29" s="44" t="s">
        <v>24</v>
      </c>
      <c r="F29" s="45" t="s">
        <v>5</v>
      </c>
      <c r="G29" s="46" t="s">
        <v>25</v>
      </c>
      <c r="H29" s="47" t="s">
        <v>20</v>
      </c>
      <c r="I29" s="30"/>
      <c r="J29" s="30"/>
    </row>
    <row r="30" spans="1:10" ht="15.6" thickBot="1" x14ac:dyDescent="0.35">
      <c r="A30" s="182"/>
      <c r="B30" s="184"/>
      <c r="C30" s="34">
        <v>16</v>
      </c>
      <c r="D30" s="15"/>
      <c r="E30" s="48" t="s">
        <v>26</v>
      </c>
      <c r="F30" s="49" t="s">
        <v>5</v>
      </c>
      <c r="G30" s="50" t="s">
        <v>27</v>
      </c>
      <c r="H30" s="36" t="s">
        <v>28</v>
      </c>
      <c r="I30" s="37"/>
      <c r="J30" s="37"/>
    </row>
    <row r="31" spans="1:10" ht="15" x14ac:dyDescent="0.3">
      <c r="A31" s="51">
        <v>46070</v>
      </c>
      <c r="B31" s="52" t="s">
        <v>42</v>
      </c>
      <c r="C31" s="28">
        <v>17</v>
      </c>
      <c r="D31" s="43"/>
      <c r="E31" s="53" t="s">
        <v>29</v>
      </c>
      <c r="F31" s="54" t="s">
        <v>5</v>
      </c>
      <c r="G31" s="55" t="s">
        <v>30</v>
      </c>
      <c r="H31" s="30" t="s">
        <v>20</v>
      </c>
      <c r="I31" s="47"/>
      <c r="J31" s="47"/>
    </row>
    <row r="32" spans="1:10" ht="15.6" thickBot="1" x14ac:dyDescent="0.35">
      <c r="A32" s="56"/>
      <c r="B32" s="57"/>
      <c r="C32" s="34">
        <v>18</v>
      </c>
      <c r="D32" s="15"/>
      <c r="E32" s="58" t="s">
        <v>31</v>
      </c>
      <c r="F32" s="59" t="s">
        <v>5</v>
      </c>
      <c r="G32" s="60" t="s">
        <v>32</v>
      </c>
      <c r="H32" s="37" t="s">
        <v>28</v>
      </c>
      <c r="I32" s="36"/>
      <c r="J32" s="36"/>
    </row>
    <row r="33" spans="1:10" ht="15.6" x14ac:dyDescent="0.3">
      <c r="A33" s="181">
        <v>46072</v>
      </c>
      <c r="B33" s="183" t="s">
        <v>44</v>
      </c>
      <c r="C33" s="61">
        <v>19</v>
      </c>
      <c r="D33" s="62" t="s">
        <v>33</v>
      </c>
      <c r="E33" s="63" t="s">
        <v>34</v>
      </c>
      <c r="F33" s="64" t="s">
        <v>5</v>
      </c>
      <c r="G33" s="65" t="s">
        <v>35</v>
      </c>
      <c r="H33" s="66" t="s">
        <v>36</v>
      </c>
      <c r="I33" s="30"/>
      <c r="J33" s="30"/>
    </row>
    <row r="34" spans="1:10" ht="16.2" thickBot="1" x14ac:dyDescent="0.35">
      <c r="A34" s="182"/>
      <c r="B34" s="184"/>
      <c r="C34" s="67">
        <v>20</v>
      </c>
      <c r="D34" s="68" t="s">
        <v>37</v>
      </c>
      <c r="E34" s="69" t="s">
        <v>38</v>
      </c>
      <c r="F34" s="59" t="s">
        <v>5</v>
      </c>
      <c r="G34" s="70" t="s">
        <v>39</v>
      </c>
      <c r="H34" s="71" t="s">
        <v>40</v>
      </c>
      <c r="I34" s="37"/>
      <c r="J34" s="37"/>
    </row>
    <row r="35" spans="1:10" ht="16.2" x14ac:dyDescent="0.4">
      <c r="A35" s="1"/>
      <c r="B35" s="72"/>
    </row>
  </sheetData>
  <mergeCells count="25">
    <mergeCell ref="A8:A9"/>
    <mergeCell ref="B8:B9"/>
    <mergeCell ref="A2:J2"/>
    <mergeCell ref="A3:J3"/>
    <mergeCell ref="A5:B5"/>
    <mergeCell ref="A6:A7"/>
    <mergeCell ref="B6:B7"/>
    <mergeCell ref="A10:A11"/>
    <mergeCell ref="B10:B11"/>
    <mergeCell ref="A12:A13"/>
    <mergeCell ref="B12:B13"/>
    <mergeCell ref="A15:A17"/>
    <mergeCell ref="B15:B17"/>
    <mergeCell ref="A18:A20"/>
    <mergeCell ref="B18:B20"/>
    <mergeCell ref="A21:A23"/>
    <mergeCell ref="B21:B23"/>
    <mergeCell ref="A24:A26"/>
    <mergeCell ref="B24:B26"/>
    <mergeCell ref="A27:A28"/>
    <mergeCell ref="B27:B28"/>
    <mergeCell ref="A29:A30"/>
    <mergeCell ref="B29:B30"/>
    <mergeCell ref="A33:A34"/>
    <mergeCell ref="B33:B3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1B080-5B1F-41E7-9213-6121270013F0}">
  <dimension ref="A2:M26"/>
  <sheetViews>
    <sheetView tabSelected="1" workbookViewId="0">
      <selection activeCell="L20" sqref="L20"/>
    </sheetView>
  </sheetViews>
  <sheetFormatPr defaultRowHeight="14.4" x14ac:dyDescent="0.3"/>
  <cols>
    <col min="1" max="1" width="11.6640625" customWidth="1"/>
    <col min="2" max="2" width="10" customWidth="1"/>
    <col min="3" max="3" width="9.44140625" customWidth="1"/>
    <col min="4" max="4" width="8.5546875" customWidth="1"/>
    <col min="5" max="5" width="14.6640625" bestFit="1" customWidth="1"/>
    <col min="6" max="6" width="5.33203125" style="79" customWidth="1"/>
    <col min="7" max="7" width="14.6640625" bestFit="1" customWidth="1"/>
    <col min="8" max="8" width="12.44140625" customWidth="1"/>
    <col min="9" max="9" width="9.33203125" bestFit="1" customWidth="1"/>
    <col min="10" max="10" width="12.88671875" bestFit="1" customWidth="1"/>
    <col min="12" max="12" width="53.21875" bestFit="1" customWidth="1"/>
    <col min="13" max="13" width="10.109375" bestFit="1" customWidth="1"/>
  </cols>
  <sheetData>
    <row r="2" spans="1:13" ht="17.399999999999999" x14ac:dyDescent="0.3">
      <c r="A2" s="185" t="s">
        <v>0</v>
      </c>
      <c r="B2" s="185"/>
      <c r="C2" s="185"/>
      <c r="D2" s="185"/>
      <c r="E2" s="185"/>
      <c r="F2" s="185"/>
      <c r="G2" s="185"/>
      <c r="H2" s="185"/>
      <c r="I2" s="185"/>
      <c r="J2" s="185"/>
    </row>
    <row r="3" spans="1:13" ht="17.399999999999999" x14ac:dyDescent="0.3">
      <c r="A3" s="186" t="s">
        <v>45</v>
      </c>
      <c r="B3" s="186"/>
      <c r="C3" s="186"/>
      <c r="D3" s="186"/>
      <c r="E3" s="186"/>
      <c r="F3" s="186"/>
      <c r="G3" s="186"/>
      <c r="H3" s="186"/>
      <c r="I3" s="186"/>
      <c r="J3" s="186"/>
    </row>
    <row r="4" spans="1:13" ht="16.8" thickBot="1" x14ac:dyDescent="0.45">
      <c r="B4" s="1"/>
    </row>
    <row r="5" spans="1:13" ht="27" thickBot="1" x14ac:dyDescent="0.35">
      <c r="A5" s="187" t="s">
        <v>1</v>
      </c>
      <c r="B5" s="188"/>
      <c r="C5" s="2" t="s">
        <v>2</v>
      </c>
      <c r="D5" s="153" t="s">
        <v>3</v>
      </c>
      <c r="E5" s="4" t="s">
        <v>4</v>
      </c>
      <c r="F5" s="5" t="s">
        <v>5</v>
      </c>
      <c r="G5" s="6" t="s">
        <v>6</v>
      </c>
      <c r="H5" s="7" t="s">
        <v>7</v>
      </c>
      <c r="I5" s="156" t="s">
        <v>95</v>
      </c>
      <c r="J5" s="7" t="s">
        <v>96</v>
      </c>
      <c r="L5" s="203" t="s">
        <v>278</v>
      </c>
      <c r="M5" s="204"/>
    </row>
    <row r="6" spans="1:13" ht="16.8" x14ac:dyDescent="0.3">
      <c r="A6" s="181">
        <v>46055</v>
      </c>
      <c r="B6" s="183" t="s">
        <v>41</v>
      </c>
      <c r="C6" s="28">
        <v>1</v>
      </c>
      <c r="D6" s="29" t="s">
        <v>13</v>
      </c>
      <c r="E6" s="73" t="s">
        <v>57</v>
      </c>
      <c r="F6" s="80" t="s">
        <v>5</v>
      </c>
      <c r="G6" s="74" t="s">
        <v>58</v>
      </c>
      <c r="H6" s="30" t="s">
        <v>14</v>
      </c>
      <c r="I6" s="157" t="s">
        <v>165</v>
      </c>
      <c r="J6" s="30" t="s">
        <v>164</v>
      </c>
      <c r="L6" s="205" t="s">
        <v>73</v>
      </c>
      <c r="M6" s="206"/>
    </row>
    <row r="7" spans="1:13" ht="16.8" x14ac:dyDescent="0.3">
      <c r="A7" s="195"/>
      <c r="B7" s="196"/>
      <c r="C7" s="31">
        <v>2</v>
      </c>
      <c r="D7" s="32" t="s">
        <v>15</v>
      </c>
      <c r="E7" s="75" t="s">
        <v>59</v>
      </c>
      <c r="F7" s="81" t="s">
        <v>5</v>
      </c>
      <c r="G7" s="76" t="s">
        <v>55</v>
      </c>
      <c r="H7" s="33" t="s">
        <v>16</v>
      </c>
      <c r="I7" s="158" t="s">
        <v>128</v>
      </c>
      <c r="J7" s="33" t="s">
        <v>129</v>
      </c>
      <c r="L7" s="205" t="s">
        <v>279</v>
      </c>
      <c r="M7" s="206"/>
    </row>
    <row r="8" spans="1:13" ht="17.399999999999999" thickBot="1" x14ac:dyDescent="0.35">
      <c r="A8" s="182"/>
      <c r="B8" s="184"/>
      <c r="C8" s="34">
        <v>3</v>
      </c>
      <c r="D8" s="35" t="s">
        <v>13</v>
      </c>
      <c r="E8" s="77" t="s">
        <v>78</v>
      </c>
      <c r="F8" s="82" t="s">
        <v>5</v>
      </c>
      <c r="G8" s="78" t="s">
        <v>56</v>
      </c>
      <c r="H8" s="36" t="s">
        <v>17</v>
      </c>
      <c r="I8" s="159" t="s">
        <v>97</v>
      </c>
      <c r="J8" s="37" t="s">
        <v>98</v>
      </c>
      <c r="L8" s="173" t="s">
        <v>280</v>
      </c>
      <c r="M8" s="174"/>
    </row>
    <row r="9" spans="1:13" ht="16.8" x14ac:dyDescent="0.3">
      <c r="A9" s="195">
        <v>46058</v>
      </c>
      <c r="B9" s="196" t="s">
        <v>44</v>
      </c>
      <c r="C9" s="28">
        <v>4</v>
      </c>
      <c r="D9" s="29" t="s">
        <v>15</v>
      </c>
      <c r="E9" s="73" t="s">
        <v>55</v>
      </c>
      <c r="F9" s="80" t="s">
        <v>5</v>
      </c>
      <c r="G9" s="74" t="s">
        <v>54</v>
      </c>
      <c r="H9" s="30" t="s">
        <v>14</v>
      </c>
      <c r="I9" s="157" t="s">
        <v>166</v>
      </c>
      <c r="J9" s="30" t="s">
        <v>167</v>
      </c>
      <c r="L9" s="207" t="s">
        <v>281</v>
      </c>
      <c r="M9" s="208"/>
    </row>
    <row r="10" spans="1:13" ht="16.8" x14ac:dyDescent="0.3">
      <c r="A10" s="195"/>
      <c r="B10" s="196"/>
      <c r="C10" s="31">
        <v>5</v>
      </c>
      <c r="D10" s="32" t="s">
        <v>13</v>
      </c>
      <c r="E10" s="75" t="s">
        <v>56</v>
      </c>
      <c r="F10" s="81" t="s">
        <v>5</v>
      </c>
      <c r="G10" s="76" t="s">
        <v>57</v>
      </c>
      <c r="H10" s="33" t="s">
        <v>16</v>
      </c>
      <c r="I10" s="158" t="s">
        <v>176</v>
      </c>
      <c r="J10" s="33" t="s">
        <v>177</v>
      </c>
      <c r="L10" s="209"/>
      <c r="M10" s="210"/>
    </row>
    <row r="11" spans="1:13" ht="15.6" thickBot="1" x14ac:dyDescent="0.35">
      <c r="A11" s="195"/>
      <c r="B11" s="196"/>
      <c r="C11" s="34">
        <v>6</v>
      </c>
      <c r="D11" s="35" t="s">
        <v>15</v>
      </c>
      <c r="E11" s="77" t="s">
        <v>59</v>
      </c>
      <c r="F11" s="82" t="s">
        <v>5</v>
      </c>
      <c r="G11" s="78" t="s">
        <v>60</v>
      </c>
      <c r="H11" s="37" t="s">
        <v>17</v>
      </c>
      <c r="I11" s="159" t="s">
        <v>182</v>
      </c>
      <c r="J11" s="37" t="s">
        <v>183</v>
      </c>
      <c r="L11" s="175" t="s">
        <v>284</v>
      </c>
      <c r="M11" s="176"/>
    </row>
    <row r="12" spans="1:13" ht="15" x14ac:dyDescent="0.3">
      <c r="A12" s="181">
        <v>46063</v>
      </c>
      <c r="B12" s="183" t="s">
        <v>42</v>
      </c>
      <c r="C12" s="28">
        <v>7</v>
      </c>
      <c r="D12" s="29" t="s">
        <v>15</v>
      </c>
      <c r="E12" s="73" t="s">
        <v>59</v>
      </c>
      <c r="F12" s="80" t="s">
        <v>5</v>
      </c>
      <c r="G12" s="74" t="s">
        <v>54</v>
      </c>
      <c r="H12" s="30" t="s">
        <v>14</v>
      </c>
      <c r="I12" s="157" t="s">
        <v>166</v>
      </c>
      <c r="J12" s="30" t="s">
        <v>194</v>
      </c>
      <c r="L12" s="175" t="s">
        <v>285</v>
      </c>
      <c r="M12" s="177"/>
    </row>
    <row r="13" spans="1:13" ht="15" x14ac:dyDescent="0.3">
      <c r="A13" s="195"/>
      <c r="B13" s="196"/>
      <c r="C13" s="31">
        <v>8</v>
      </c>
      <c r="D13" s="32" t="s">
        <v>13</v>
      </c>
      <c r="E13" s="75" t="s">
        <v>78</v>
      </c>
      <c r="F13" s="81" t="s">
        <v>5</v>
      </c>
      <c r="G13" s="76" t="s">
        <v>58</v>
      </c>
      <c r="H13" s="33" t="s">
        <v>16</v>
      </c>
      <c r="I13" s="158" t="s">
        <v>199</v>
      </c>
      <c r="J13" s="33" t="s">
        <v>200</v>
      </c>
      <c r="L13" s="175" t="s">
        <v>286</v>
      </c>
      <c r="M13" s="178"/>
    </row>
    <row r="14" spans="1:13" ht="15.6" thickBot="1" x14ac:dyDescent="0.35">
      <c r="A14" s="182"/>
      <c r="B14" s="184"/>
      <c r="C14" s="34">
        <v>9</v>
      </c>
      <c r="D14" s="35" t="s">
        <v>15</v>
      </c>
      <c r="E14" s="77" t="s">
        <v>55</v>
      </c>
      <c r="F14" s="82" t="s">
        <v>5</v>
      </c>
      <c r="G14" s="78" t="s">
        <v>60</v>
      </c>
      <c r="H14" s="37" t="s">
        <v>17</v>
      </c>
      <c r="I14" s="159" t="s">
        <v>207</v>
      </c>
      <c r="J14" s="37" t="s">
        <v>208</v>
      </c>
      <c r="L14" s="175" t="s">
        <v>287</v>
      </c>
      <c r="M14" s="177"/>
    </row>
    <row r="15" spans="1:13" ht="15" x14ac:dyDescent="0.3">
      <c r="A15" s="195">
        <v>46065</v>
      </c>
      <c r="B15" s="196" t="s">
        <v>44</v>
      </c>
      <c r="C15" s="28">
        <v>10</v>
      </c>
      <c r="D15" s="29" t="s">
        <v>13</v>
      </c>
      <c r="E15" s="73" t="s">
        <v>56</v>
      </c>
      <c r="F15" s="80" t="s">
        <v>5</v>
      </c>
      <c r="G15" s="74" t="s">
        <v>58</v>
      </c>
      <c r="H15" s="30" t="s">
        <v>14</v>
      </c>
      <c r="I15" s="157" t="s">
        <v>214</v>
      </c>
      <c r="J15" s="30" t="s">
        <v>215</v>
      </c>
      <c r="L15" s="175" t="s">
        <v>282</v>
      </c>
      <c r="M15" s="177"/>
    </row>
    <row r="16" spans="1:13" ht="15.6" thickBot="1" x14ac:dyDescent="0.35">
      <c r="A16" s="195"/>
      <c r="B16" s="196"/>
      <c r="C16" s="31">
        <v>11</v>
      </c>
      <c r="D16" s="32" t="s">
        <v>15</v>
      </c>
      <c r="E16" s="75" t="s">
        <v>60</v>
      </c>
      <c r="F16" s="81" t="s">
        <v>5</v>
      </c>
      <c r="G16" s="76" t="s">
        <v>54</v>
      </c>
      <c r="H16" s="33" t="s">
        <v>16</v>
      </c>
      <c r="I16" s="158" t="s">
        <v>223</v>
      </c>
      <c r="J16" s="33" t="s">
        <v>224</v>
      </c>
      <c r="L16" s="179" t="s">
        <v>283</v>
      </c>
      <c r="M16" s="180"/>
    </row>
    <row r="17" spans="1:10" ht="15.6" thickBot="1" x14ac:dyDescent="0.35">
      <c r="A17" s="195"/>
      <c r="B17" s="196"/>
      <c r="C17" s="34">
        <v>12</v>
      </c>
      <c r="D17" s="35" t="s">
        <v>13</v>
      </c>
      <c r="E17" s="77" t="s">
        <v>78</v>
      </c>
      <c r="F17" s="82" t="s">
        <v>5</v>
      </c>
      <c r="G17" s="78" t="s">
        <v>57</v>
      </c>
      <c r="H17" s="37" t="s">
        <v>17</v>
      </c>
      <c r="I17" s="159" t="s">
        <v>232</v>
      </c>
      <c r="J17" s="37" t="s">
        <v>233</v>
      </c>
    </row>
    <row r="18" spans="1:10" ht="15" x14ac:dyDescent="0.3">
      <c r="A18" s="181">
        <v>46070</v>
      </c>
      <c r="B18" s="183" t="s">
        <v>42</v>
      </c>
      <c r="C18" s="28">
        <v>13</v>
      </c>
      <c r="D18" s="9"/>
      <c r="E18" s="38" t="s">
        <v>57</v>
      </c>
      <c r="F18" s="11" t="s">
        <v>5</v>
      </c>
      <c r="G18" s="39" t="s">
        <v>54</v>
      </c>
      <c r="H18" s="30" t="s">
        <v>20</v>
      </c>
      <c r="I18" s="157" t="s">
        <v>239</v>
      </c>
      <c r="J18" s="30" t="s">
        <v>240</v>
      </c>
    </row>
    <row r="19" spans="1:10" ht="15.6" thickBot="1" x14ac:dyDescent="0.35">
      <c r="A19" s="182"/>
      <c r="B19" s="184"/>
      <c r="C19" s="34">
        <v>14</v>
      </c>
      <c r="D19" s="155"/>
      <c r="E19" s="40" t="s">
        <v>56</v>
      </c>
      <c r="F19" s="41" t="s">
        <v>5</v>
      </c>
      <c r="G19" s="42" t="s">
        <v>59</v>
      </c>
      <c r="H19" s="37" t="s">
        <v>23</v>
      </c>
      <c r="I19" s="159" t="s">
        <v>241</v>
      </c>
      <c r="J19" s="37" t="s">
        <v>242</v>
      </c>
    </row>
    <row r="20" spans="1:10" ht="15" x14ac:dyDescent="0.3">
      <c r="A20" s="181">
        <v>46072</v>
      </c>
      <c r="B20" s="183" t="s">
        <v>44</v>
      </c>
      <c r="C20" s="28">
        <v>15</v>
      </c>
      <c r="D20" s="154"/>
      <c r="E20" s="44" t="s">
        <v>78</v>
      </c>
      <c r="F20" s="45" t="s">
        <v>5</v>
      </c>
      <c r="G20" s="46" t="s">
        <v>55</v>
      </c>
      <c r="H20" s="47" t="s">
        <v>20</v>
      </c>
      <c r="I20" s="157" t="s">
        <v>248</v>
      </c>
      <c r="J20" s="30" t="s">
        <v>249</v>
      </c>
    </row>
    <row r="21" spans="1:10" ht="15.6" thickBot="1" x14ac:dyDescent="0.35">
      <c r="A21" s="182"/>
      <c r="B21" s="184"/>
      <c r="C21" s="34">
        <v>16</v>
      </c>
      <c r="D21" s="155"/>
      <c r="E21" s="48" t="s">
        <v>58</v>
      </c>
      <c r="F21" s="49" t="s">
        <v>5</v>
      </c>
      <c r="G21" s="50" t="s">
        <v>60</v>
      </c>
      <c r="H21" s="36" t="s">
        <v>28</v>
      </c>
      <c r="I21" s="159" t="s">
        <v>254</v>
      </c>
      <c r="J21" s="37" t="s">
        <v>256</v>
      </c>
    </row>
    <row r="22" spans="1:10" ht="15" x14ac:dyDescent="0.3">
      <c r="A22" s="181">
        <v>46076</v>
      </c>
      <c r="B22" s="183" t="s">
        <v>41</v>
      </c>
      <c r="C22" s="28">
        <v>17</v>
      </c>
      <c r="D22" s="154"/>
      <c r="E22" s="162" t="s">
        <v>57</v>
      </c>
      <c r="F22" s="164" t="s">
        <v>5</v>
      </c>
      <c r="G22" s="165" t="s">
        <v>55</v>
      </c>
      <c r="H22" s="30" t="s">
        <v>20</v>
      </c>
      <c r="I22" s="157" t="s">
        <v>258</v>
      </c>
      <c r="J22" s="30" t="s">
        <v>259</v>
      </c>
    </row>
    <row r="23" spans="1:10" ht="15.6" thickBot="1" x14ac:dyDescent="0.35">
      <c r="A23" s="182"/>
      <c r="B23" s="184"/>
      <c r="C23" s="34">
        <v>18</v>
      </c>
      <c r="D23" s="155"/>
      <c r="E23" s="163" t="s">
        <v>56</v>
      </c>
      <c r="F23" s="166" t="s">
        <v>5</v>
      </c>
      <c r="G23" s="167" t="s">
        <v>60</v>
      </c>
      <c r="H23" s="37" t="s">
        <v>28</v>
      </c>
      <c r="I23" s="159" t="s">
        <v>261</v>
      </c>
      <c r="J23" s="37" t="s">
        <v>262</v>
      </c>
    </row>
    <row r="24" spans="1:10" ht="15.6" x14ac:dyDescent="0.3">
      <c r="A24" s="181">
        <v>46077</v>
      </c>
      <c r="B24" s="183" t="s">
        <v>42</v>
      </c>
      <c r="C24" s="61">
        <v>19</v>
      </c>
      <c r="D24" s="62" t="s">
        <v>33</v>
      </c>
      <c r="E24" s="168" t="s">
        <v>55</v>
      </c>
      <c r="F24" s="169" t="s">
        <v>5</v>
      </c>
      <c r="G24" s="170" t="s">
        <v>56</v>
      </c>
      <c r="H24" s="66" t="s">
        <v>36</v>
      </c>
      <c r="I24" s="157" t="s">
        <v>266</v>
      </c>
      <c r="J24" s="30" t="s">
        <v>267</v>
      </c>
    </row>
    <row r="25" spans="1:10" ht="16.2" thickBot="1" x14ac:dyDescent="0.35">
      <c r="A25" s="182"/>
      <c r="B25" s="184"/>
      <c r="C25" s="67">
        <v>20</v>
      </c>
      <c r="D25" s="68" t="s">
        <v>37</v>
      </c>
      <c r="E25" s="171" t="s">
        <v>57</v>
      </c>
      <c r="F25" s="166" t="s">
        <v>5</v>
      </c>
      <c r="G25" s="172" t="s">
        <v>60</v>
      </c>
      <c r="H25" s="71" t="s">
        <v>40</v>
      </c>
      <c r="I25" s="159" t="s">
        <v>266</v>
      </c>
      <c r="J25" s="37" t="s">
        <v>269</v>
      </c>
    </row>
    <row r="26" spans="1:10" ht="16.2" x14ac:dyDescent="0.4">
      <c r="A26" s="1"/>
      <c r="B26" s="72"/>
    </row>
  </sheetData>
  <mergeCells count="24">
    <mergeCell ref="A15:A17"/>
    <mergeCell ref="B15:B17"/>
    <mergeCell ref="B20:B21"/>
    <mergeCell ref="A24:A25"/>
    <mergeCell ref="B24:B25"/>
    <mergeCell ref="A22:A23"/>
    <mergeCell ref="B22:B23"/>
    <mergeCell ref="A18:A19"/>
    <mergeCell ref="B18:B19"/>
    <mergeCell ref="A20:A21"/>
    <mergeCell ref="A9:A11"/>
    <mergeCell ref="B9:B11"/>
    <mergeCell ref="A12:A14"/>
    <mergeCell ref="B12:B14"/>
    <mergeCell ref="A2:J2"/>
    <mergeCell ref="A3:J3"/>
    <mergeCell ref="A5:B5"/>
    <mergeCell ref="A6:A8"/>
    <mergeCell ref="B6:B8"/>
    <mergeCell ref="L5:M5"/>
    <mergeCell ref="L6:M6"/>
    <mergeCell ref="L7:M7"/>
    <mergeCell ref="L9:M9"/>
    <mergeCell ref="L10:M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73DA8-350D-4863-B71A-84ABD6862F1F}">
  <dimension ref="A1:P38"/>
  <sheetViews>
    <sheetView showGridLines="0" showRowColHeaders="0" topLeftCell="A2" zoomScale="115" zoomScaleNormal="115" workbookViewId="0">
      <selection activeCell="D27" sqref="D27:K27"/>
    </sheetView>
  </sheetViews>
  <sheetFormatPr defaultColWidth="0" defaultRowHeight="11.4" zeroHeight="1" x14ac:dyDescent="0.2"/>
  <cols>
    <col min="1" max="2" width="2.33203125" style="92" customWidth="1"/>
    <col min="3" max="3" width="4.88671875" style="92" bestFit="1" customWidth="1"/>
    <col min="4" max="4" width="16.5546875" style="97" bestFit="1" customWidth="1"/>
    <col min="5" max="5" width="4" style="92" bestFit="1" customWidth="1"/>
    <col min="6" max="6" width="3.33203125" style="92" bestFit="1" customWidth="1"/>
    <col min="7" max="7" width="4.6640625" style="92" bestFit="1" customWidth="1"/>
    <col min="8" max="8" width="3.33203125" style="92" bestFit="1" customWidth="1"/>
    <col min="9" max="9" width="3.88671875" style="92" bestFit="1" customWidth="1"/>
    <col min="10" max="10" width="4.109375" style="92" bestFit="1" customWidth="1"/>
    <col min="11" max="11" width="4.88671875" style="92" bestFit="1" customWidth="1"/>
    <col min="12" max="12" width="4.88671875" style="92" customWidth="1"/>
    <col min="13" max="13" width="2.33203125" style="92" customWidth="1"/>
    <col min="14" max="16384" width="9.109375" style="92" hidden="1"/>
  </cols>
  <sheetData>
    <row r="1" spans="1:13" x14ac:dyDescent="0.2">
      <c r="A1" s="90"/>
      <c r="B1" s="90"/>
      <c r="C1" s="90"/>
      <c r="D1" s="91"/>
      <c r="E1" s="90"/>
      <c r="F1" s="90"/>
      <c r="G1" s="90"/>
      <c r="H1" s="90"/>
      <c r="I1" s="90"/>
      <c r="J1" s="90"/>
      <c r="K1" s="90"/>
      <c r="L1" s="90"/>
      <c r="M1" s="90"/>
    </row>
    <row r="2" spans="1:13" ht="12" thickBot="1" x14ac:dyDescent="0.25">
      <c r="A2" s="90"/>
      <c r="B2" s="93"/>
      <c r="C2" s="93"/>
      <c r="D2" s="94"/>
      <c r="E2" s="93"/>
      <c r="F2" s="93"/>
      <c r="G2" s="93"/>
      <c r="H2" s="93"/>
      <c r="I2" s="93"/>
      <c r="J2" s="93"/>
      <c r="K2" s="93"/>
      <c r="L2" s="93"/>
      <c r="M2" s="93"/>
    </row>
    <row r="3" spans="1:13" ht="48" customHeight="1" thickBot="1" x14ac:dyDescent="0.45">
      <c r="A3" s="90"/>
      <c r="B3" s="95"/>
      <c r="C3" s="212" t="s">
        <v>94</v>
      </c>
      <c r="D3" s="213"/>
      <c r="E3" s="213"/>
      <c r="F3" s="213"/>
      <c r="G3" s="213"/>
      <c r="H3" s="213"/>
      <c r="I3" s="213"/>
      <c r="J3" s="213"/>
      <c r="K3" s="213"/>
      <c r="L3" s="214"/>
      <c r="M3" s="96"/>
    </row>
    <row r="4" spans="1:13" ht="13.5" customHeight="1" x14ac:dyDescent="0.2">
      <c r="A4" s="90"/>
    </row>
    <row r="5" spans="1:13" ht="12.75" customHeight="1" x14ac:dyDescent="0.25">
      <c r="A5" s="90"/>
      <c r="C5" s="215" t="s">
        <v>61</v>
      </c>
      <c r="D5" s="215"/>
      <c r="E5" s="215"/>
      <c r="F5" s="215"/>
      <c r="G5" s="215"/>
      <c r="H5" s="215"/>
      <c r="I5" s="215"/>
      <c r="J5" s="215"/>
      <c r="K5" s="215"/>
      <c r="L5" s="215"/>
    </row>
    <row r="6" spans="1:13" s="99" customFormat="1" x14ac:dyDescent="0.2">
      <c r="A6" s="98"/>
      <c r="C6" s="100" t="s">
        <v>62</v>
      </c>
      <c r="D6" s="99" t="s">
        <v>63</v>
      </c>
      <c r="E6" s="99" t="s">
        <v>64</v>
      </c>
      <c r="F6" s="99" t="s">
        <v>65</v>
      </c>
      <c r="G6" s="99" t="s">
        <v>66</v>
      </c>
      <c r="H6" s="99" t="s">
        <v>67</v>
      </c>
      <c r="I6" s="99" t="s">
        <v>68</v>
      </c>
      <c r="J6" s="99" t="s">
        <v>69</v>
      </c>
      <c r="K6" s="99" t="s">
        <v>70</v>
      </c>
      <c r="L6" s="99" t="s">
        <v>71</v>
      </c>
    </row>
    <row r="7" spans="1:13" x14ac:dyDescent="0.2">
      <c r="A7" s="90"/>
      <c r="C7" s="100" t="s">
        <v>72</v>
      </c>
      <c r="D7" s="101" t="s">
        <v>57</v>
      </c>
      <c r="E7" s="102">
        <f>+F7+G7+H7</f>
        <v>3</v>
      </c>
      <c r="F7" s="102">
        <v>3</v>
      </c>
      <c r="G7" s="102">
        <v>0</v>
      </c>
      <c r="H7" s="102">
        <v>0</v>
      </c>
      <c r="I7" s="102">
        <v>16</v>
      </c>
      <c r="J7" s="102">
        <v>4</v>
      </c>
      <c r="K7" s="100">
        <f>3*F7+1*G7</f>
        <v>9</v>
      </c>
      <c r="L7" s="103">
        <f>+I7-J7</f>
        <v>12</v>
      </c>
      <c r="M7" s="104" t="s">
        <v>73</v>
      </c>
    </row>
    <row r="8" spans="1:13" x14ac:dyDescent="0.2">
      <c r="A8" s="90"/>
      <c r="C8" s="100" t="s">
        <v>74</v>
      </c>
      <c r="D8" s="101" t="s">
        <v>56</v>
      </c>
      <c r="E8" s="102">
        <f>+F8+G8+H8</f>
        <v>3</v>
      </c>
      <c r="F8" s="102">
        <v>2</v>
      </c>
      <c r="G8" s="102">
        <v>0</v>
      </c>
      <c r="H8" s="102">
        <v>1</v>
      </c>
      <c r="I8" s="102">
        <v>16</v>
      </c>
      <c r="J8" s="102">
        <v>10</v>
      </c>
      <c r="K8" s="100">
        <f>3*F8+1*G8</f>
        <v>6</v>
      </c>
      <c r="L8" s="103">
        <f>+I8-J8</f>
        <v>6</v>
      </c>
      <c r="M8" s="104" t="s">
        <v>73</v>
      </c>
    </row>
    <row r="9" spans="1:13" x14ac:dyDescent="0.2">
      <c r="A9" s="90"/>
      <c r="C9" s="100" t="s">
        <v>75</v>
      </c>
      <c r="D9" s="101" t="s">
        <v>78</v>
      </c>
      <c r="E9" s="102">
        <f>+F9+G9+H9</f>
        <v>3</v>
      </c>
      <c r="F9" s="102">
        <v>1</v>
      </c>
      <c r="G9" s="102">
        <v>0</v>
      </c>
      <c r="H9" s="102">
        <v>2</v>
      </c>
      <c r="I9" s="102">
        <v>10</v>
      </c>
      <c r="J9" s="102">
        <v>16</v>
      </c>
      <c r="K9" s="100">
        <f>3*F9+1*G9</f>
        <v>3</v>
      </c>
      <c r="L9" s="103">
        <f>+I9-J9</f>
        <v>-6</v>
      </c>
      <c r="M9" s="104" t="s">
        <v>73</v>
      </c>
    </row>
    <row r="10" spans="1:13" x14ac:dyDescent="0.2">
      <c r="A10" s="90"/>
      <c r="C10" s="100" t="s">
        <v>76</v>
      </c>
      <c r="D10" s="101" t="s">
        <v>58</v>
      </c>
      <c r="E10" s="102">
        <f>+F10+G10+H10</f>
        <v>3</v>
      </c>
      <c r="F10" s="102">
        <v>0</v>
      </c>
      <c r="G10" s="102">
        <v>0</v>
      </c>
      <c r="H10" s="102">
        <v>3</v>
      </c>
      <c r="I10" s="102">
        <v>6</v>
      </c>
      <c r="J10" s="102">
        <v>18</v>
      </c>
      <c r="K10" s="100">
        <f>3*F10+1*G10</f>
        <v>0</v>
      </c>
      <c r="L10" s="103">
        <f>+I10-J10</f>
        <v>-12</v>
      </c>
      <c r="M10" s="104" t="s">
        <v>73</v>
      </c>
    </row>
    <row r="11" spans="1:13" x14ac:dyDescent="0.2">
      <c r="A11" s="90"/>
      <c r="C11" s="100"/>
      <c r="D11" s="101"/>
      <c r="E11" s="102"/>
      <c r="F11" s="102"/>
      <c r="G11" s="102"/>
      <c r="H11" s="102"/>
      <c r="I11" s="102"/>
      <c r="J11" s="102"/>
      <c r="K11" s="100"/>
      <c r="L11" s="103"/>
      <c r="M11" s="104" t="s">
        <v>73</v>
      </c>
    </row>
    <row r="12" spans="1:13" x14ac:dyDescent="0.2">
      <c r="A12" s="90"/>
      <c r="C12" s="100"/>
      <c r="D12" s="105"/>
      <c r="E12" s="102"/>
      <c r="F12" s="102"/>
      <c r="G12" s="102"/>
      <c r="H12" s="102"/>
      <c r="I12" s="102"/>
      <c r="J12" s="102"/>
      <c r="K12" s="100"/>
      <c r="L12" s="103"/>
      <c r="M12" s="104"/>
    </row>
    <row r="13" spans="1:13" x14ac:dyDescent="0.2">
      <c r="A13" s="90"/>
      <c r="C13" s="99"/>
      <c r="M13" s="104"/>
    </row>
    <row r="14" spans="1:13" ht="12.75" customHeight="1" x14ac:dyDescent="0.25">
      <c r="A14" s="90"/>
      <c r="C14" s="215" t="s">
        <v>77</v>
      </c>
      <c r="D14" s="215"/>
      <c r="E14" s="215"/>
      <c r="F14" s="215"/>
      <c r="G14" s="215"/>
      <c r="H14" s="215"/>
      <c r="I14" s="215"/>
      <c r="J14" s="215"/>
      <c r="K14" s="215"/>
      <c r="L14" s="215"/>
      <c r="M14" s="104"/>
    </row>
    <row r="15" spans="1:13" s="99" customFormat="1" x14ac:dyDescent="0.2">
      <c r="A15" s="98"/>
      <c r="C15" s="100" t="s">
        <v>62</v>
      </c>
      <c r="D15" s="99" t="s">
        <v>63</v>
      </c>
      <c r="E15" s="99" t="s">
        <v>64</v>
      </c>
      <c r="F15" s="99" t="s">
        <v>65</v>
      </c>
      <c r="G15" s="99" t="s">
        <v>66</v>
      </c>
      <c r="H15" s="99" t="s">
        <v>67</v>
      </c>
      <c r="I15" s="99" t="s">
        <v>68</v>
      </c>
      <c r="J15" s="99" t="s">
        <v>69</v>
      </c>
      <c r="K15" s="99" t="s">
        <v>70</v>
      </c>
      <c r="L15" s="99" t="s">
        <v>71</v>
      </c>
      <c r="M15" s="106"/>
    </row>
    <row r="16" spans="1:13" x14ac:dyDescent="0.2">
      <c r="A16" s="90"/>
      <c r="C16" s="100" t="s">
        <v>72</v>
      </c>
      <c r="D16" s="107" t="s">
        <v>60</v>
      </c>
      <c r="E16" s="102">
        <f>+F16+G16+H16</f>
        <v>3</v>
      </c>
      <c r="F16" s="102">
        <v>3</v>
      </c>
      <c r="G16" s="102">
        <v>0</v>
      </c>
      <c r="H16" s="102">
        <v>0</v>
      </c>
      <c r="I16" s="102">
        <v>14</v>
      </c>
      <c r="J16" s="102">
        <v>3</v>
      </c>
      <c r="K16" s="100">
        <f>3*F16+1*G16</f>
        <v>9</v>
      </c>
      <c r="L16" s="103">
        <f>+I16-J16</f>
        <v>11</v>
      </c>
      <c r="M16" s="104"/>
    </row>
    <row r="17" spans="1:16" x14ac:dyDescent="0.2">
      <c r="A17" s="90"/>
      <c r="C17" s="100" t="s">
        <v>74</v>
      </c>
      <c r="D17" s="107" t="s">
        <v>55</v>
      </c>
      <c r="E17" s="102">
        <f>+F17+G17+H17</f>
        <v>3</v>
      </c>
      <c r="F17" s="102">
        <v>2</v>
      </c>
      <c r="G17" s="102">
        <v>0</v>
      </c>
      <c r="H17" s="102">
        <v>1</v>
      </c>
      <c r="I17" s="102">
        <v>8</v>
      </c>
      <c r="J17" s="102">
        <v>5</v>
      </c>
      <c r="K17" s="100">
        <f>3*F17+1*G17</f>
        <v>6</v>
      </c>
      <c r="L17" s="103">
        <f>+I17-J17</f>
        <v>3</v>
      </c>
      <c r="M17" s="104"/>
    </row>
    <row r="18" spans="1:16" x14ac:dyDescent="0.2">
      <c r="A18" s="90"/>
      <c r="C18" s="100" t="s">
        <v>75</v>
      </c>
      <c r="D18" s="107" t="s">
        <v>59</v>
      </c>
      <c r="E18" s="102">
        <f>+F18+G18+H18</f>
        <v>3</v>
      </c>
      <c r="F18" s="102">
        <v>1</v>
      </c>
      <c r="G18" s="102">
        <v>0</v>
      </c>
      <c r="H18" s="102">
        <v>2</v>
      </c>
      <c r="I18" s="102">
        <v>4</v>
      </c>
      <c r="J18" s="102">
        <v>10</v>
      </c>
      <c r="K18" s="100">
        <f>3*F18+1*G18</f>
        <v>3</v>
      </c>
      <c r="L18" s="103">
        <f>+I18-J18</f>
        <v>-6</v>
      </c>
      <c r="M18" s="104"/>
    </row>
    <row r="19" spans="1:16" x14ac:dyDescent="0.2">
      <c r="A19" s="90"/>
      <c r="C19" s="100" t="s">
        <v>76</v>
      </c>
      <c r="D19" s="107" t="s">
        <v>54</v>
      </c>
      <c r="E19" s="102">
        <f>+F19+G19+H19</f>
        <v>3</v>
      </c>
      <c r="F19" s="102">
        <v>0</v>
      </c>
      <c r="G19" s="102">
        <v>0</v>
      </c>
      <c r="H19" s="102">
        <v>3</v>
      </c>
      <c r="I19" s="102">
        <v>2</v>
      </c>
      <c r="J19" s="102">
        <v>10</v>
      </c>
      <c r="K19" s="100">
        <f>3*F19+1*G19</f>
        <v>0</v>
      </c>
      <c r="L19" s="103">
        <f>+I19-J19</f>
        <v>-8</v>
      </c>
      <c r="M19" s="104"/>
    </row>
    <row r="20" spans="1:16" x14ac:dyDescent="0.2">
      <c r="A20" s="90"/>
      <c r="C20" s="100"/>
      <c r="D20" s="108"/>
      <c r="E20" s="102"/>
      <c r="F20" s="102"/>
      <c r="G20" s="102"/>
      <c r="H20" s="102"/>
      <c r="I20" s="102"/>
      <c r="J20" s="102"/>
      <c r="K20" s="100"/>
      <c r="L20" s="103"/>
    </row>
    <row r="21" spans="1:16" x14ac:dyDescent="0.2">
      <c r="A21" s="90"/>
      <c r="C21" s="100" t="s">
        <v>73</v>
      </c>
      <c r="O21" s="109"/>
      <c r="P21" s="110"/>
    </row>
    <row r="22" spans="1:16" x14ac:dyDescent="0.2">
      <c r="A22" s="90"/>
      <c r="C22" s="216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O22" s="109"/>
      <c r="P22" s="110"/>
    </row>
    <row r="23" spans="1:16" x14ac:dyDescent="0.2">
      <c r="A23" s="90"/>
      <c r="C23" s="111"/>
      <c r="D23" s="112"/>
      <c r="E23" s="113"/>
      <c r="F23" s="113"/>
      <c r="G23" s="113"/>
      <c r="H23" s="113"/>
      <c r="I23" s="113"/>
      <c r="J23" s="113"/>
      <c r="K23" s="113"/>
      <c r="L23" s="113"/>
      <c r="O23" s="109"/>
      <c r="P23" s="110"/>
    </row>
    <row r="24" spans="1:16" s="115" customFormat="1" x14ac:dyDescent="0.2">
      <c r="A24" s="114"/>
      <c r="C24" s="92" t="s">
        <v>64</v>
      </c>
      <c r="D24" s="218" t="s">
        <v>79</v>
      </c>
      <c r="E24" s="218"/>
      <c r="F24" s="218"/>
      <c r="G24" s="218"/>
      <c r="H24" s="218"/>
      <c r="I24" s="218"/>
      <c r="J24" s="218"/>
      <c r="K24" s="218"/>
      <c r="L24" s="92"/>
      <c r="O24" s="116"/>
      <c r="P24" s="117"/>
    </row>
    <row r="25" spans="1:16" s="115" customFormat="1" x14ac:dyDescent="0.2">
      <c r="A25" s="114"/>
      <c r="C25" s="118" t="s">
        <v>65</v>
      </c>
      <c r="D25" s="218" t="s">
        <v>80</v>
      </c>
      <c r="E25" s="218"/>
      <c r="F25" s="218"/>
      <c r="G25" s="218"/>
      <c r="H25" s="218"/>
      <c r="I25" s="218"/>
      <c r="J25" s="218"/>
      <c r="K25" s="218"/>
      <c r="L25" s="119"/>
      <c r="O25" s="116"/>
      <c r="P25" s="117"/>
    </row>
    <row r="26" spans="1:16" s="115" customFormat="1" x14ac:dyDescent="0.2">
      <c r="A26" s="114"/>
      <c r="C26" s="118" t="s">
        <v>66</v>
      </c>
      <c r="D26" s="218" t="s">
        <v>81</v>
      </c>
      <c r="E26" s="218"/>
      <c r="F26" s="218"/>
      <c r="G26" s="218"/>
      <c r="H26" s="218"/>
      <c r="I26" s="218"/>
      <c r="J26" s="218"/>
      <c r="K26" s="218"/>
      <c r="L26" s="119"/>
      <c r="O26" s="116"/>
      <c r="P26" s="117"/>
    </row>
    <row r="27" spans="1:16" s="115" customFormat="1" x14ac:dyDescent="0.2">
      <c r="A27" s="114"/>
      <c r="C27" s="118" t="s">
        <v>67</v>
      </c>
      <c r="D27" s="218" t="s">
        <v>82</v>
      </c>
      <c r="E27" s="218"/>
      <c r="F27" s="218"/>
      <c r="G27" s="218"/>
      <c r="H27" s="218"/>
      <c r="I27" s="218"/>
      <c r="J27" s="218"/>
      <c r="K27" s="218"/>
      <c r="L27" s="119"/>
    </row>
    <row r="28" spans="1:16" s="115" customFormat="1" x14ac:dyDescent="0.2">
      <c r="A28" s="114"/>
      <c r="C28" s="118" t="s">
        <v>68</v>
      </c>
      <c r="D28" s="218" t="s">
        <v>83</v>
      </c>
      <c r="E28" s="218"/>
      <c r="F28" s="218"/>
      <c r="G28" s="218"/>
      <c r="H28" s="218"/>
      <c r="I28" s="218"/>
      <c r="J28" s="218"/>
      <c r="K28" s="218"/>
      <c r="L28" s="119"/>
    </row>
    <row r="29" spans="1:16" s="115" customFormat="1" x14ac:dyDescent="0.2">
      <c r="A29" s="114"/>
      <c r="C29" s="118" t="s">
        <v>69</v>
      </c>
      <c r="D29" s="218" t="s">
        <v>84</v>
      </c>
      <c r="E29" s="218"/>
      <c r="F29" s="218"/>
      <c r="G29" s="218"/>
      <c r="H29" s="218"/>
      <c r="I29" s="218"/>
      <c r="J29" s="218"/>
      <c r="K29" s="218"/>
      <c r="L29" s="119"/>
    </row>
    <row r="30" spans="1:16" s="115" customFormat="1" x14ac:dyDescent="0.2">
      <c r="A30" s="114"/>
      <c r="C30" s="118" t="s">
        <v>70</v>
      </c>
      <c r="D30" s="218" t="s">
        <v>85</v>
      </c>
      <c r="E30" s="218"/>
      <c r="F30" s="218"/>
      <c r="G30" s="218"/>
      <c r="H30" s="218"/>
      <c r="I30" s="218"/>
      <c r="J30" s="218"/>
      <c r="K30" s="218"/>
      <c r="L30" s="119"/>
    </row>
    <row r="31" spans="1:16" s="115" customFormat="1" x14ac:dyDescent="0.2">
      <c r="A31" s="114"/>
    </row>
    <row r="32" spans="1:16" s="121" customFormat="1" ht="13.2" x14ac:dyDescent="0.25">
      <c r="A32" s="120"/>
      <c r="C32" s="122"/>
      <c r="D32" s="122"/>
      <c r="E32" s="122"/>
      <c r="F32" s="122"/>
      <c r="G32" s="122"/>
      <c r="H32" s="122"/>
      <c r="I32" s="122"/>
      <c r="J32" s="122"/>
      <c r="K32" s="122"/>
      <c r="L32" s="123"/>
      <c r="M32" s="124"/>
    </row>
    <row r="33" spans="1:12" x14ac:dyDescent="0.2">
      <c r="A33" s="125"/>
      <c r="C33" s="211"/>
      <c r="D33" s="211"/>
      <c r="E33" s="211"/>
      <c r="F33" s="211"/>
      <c r="G33" s="211"/>
      <c r="H33" s="211"/>
      <c r="I33" s="211"/>
      <c r="J33" s="211"/>
      <c r="K33" s="211"/>
      <c r="L33" s="211"/>
    </row>
    <row r="34" spans="1:12" x14ac:dyDescent="0.2">
      <c r="A34" s="125"/>
      <c r="D34" s="99"/>
      <c r="E34" s="99"/>
      <c r="F34" s="99"/>
      <c r="G34" s="99"/>
      <c r="H34" s="99"/>
      <c r="I34" s="99"/>
      <c r="J34" s="99"/>
      <c r="K34" s="99"/>
      <c r="L34" s="99"/>
    </row>
    <row r="35" spans="1:12" x14ac:dyDescent="0.2">
      <c r="A35" s="125"/>
      <c r="C35" s="99"/>
      <c r="D35" s="101"/>
      <c r="E35" s="102"/>
      <c r="F35" s="102"/>
      <c r="G35" s="102"/>
      <c r="H35" s="102"/>
      <c r="I35" s="102"/>
      <c r="J35" s="102"/>
      <c r="K35" s="100"/>
      <c r="L35" s="103"/>
    </row>
    <row r="36" spans="1:12" x14ac:dyDescent="0.2">
      <c r="A36" s="125"/>
      <c r="C36" s="99"/>
      <c r="D36" s="101"/>
      <c r="E36" s="102"/>
      <c r="F36" s="102"/>
      <c r="G36" s="102"/>
      <c r="H36" s="102"/>
      <c r="I36" s="102"/>
      <c r="J36" s="102"/>
      <c r="K36" s="100"/>
      <c r="L36" s="103"/>
    </row>
    <row r="37" spans="1:12" x14ac:dyDescent="0.2">
      <c r="A37" s="125"/>
      <c r="C37" s="99"/>
      <c r="D37" s="101"/>
      <c r="E37" s="102"/>
      <c r="F37" s="102"/>
      <c r="G37" s="102"/>
      <c r="H37" s="102"/>
      <c r="I37" s="102"/>
      <c r="J37" s="102"/>
      <c r="K37" s="100"/>
      <c r="L37" s="103"/>
    </row>
    <row r="38" spans="1:12" x14ac:dyDescent="0.2">
      <c r="A38" s="125"/>
    </row>
  </sheetData>
  <sortState xmlns:xlrd2="http://schemas.microsoft.com/office/spreadsheetml/2017/richdata2" ref="D7:L10">
    <sortCondition descending="1" ref="K7:K10"/>
  </sortState>
  <mergeCells count="12">
    <mergeCell ref="C33:L33"/>
    <mergeCell ref="C3:L3"/>
    <mergeCell ref="C5:L5"/>
    <mergeCell ref="C14:L14"/>
    <mergeCell ref="C22:M22"/>
    <mergeCell ref="D24:K24"/>
    <mergeCell ref="D25:K25"/>
    <mergeCell ref="D26:K26"/>
    <mergeCell ref="D27:K27"/>
    <mergeCell ref="D28:K28"/>
    <mergeCell ref="D29:K29"/>
    <mergeCell ref="D30:K30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B14C6-88DB-452A-9CFC-0C79B6774C1C}">
  <dimension ref="A1:Q99"/>
  <sheetViews>
    <sheetView zoomScale="115" zoomScaleNormal="115" workbookViewId="0">
      <pane xSplit="1" ySplit="2" topLeftCell="B3" activePane="bottomRight" state="frozen"/>
      <selection activeCell="G23" sqref="G23"/>
      <selection pane="topRight" activeCell="G23" sqref="G23"/>
      <selection pane="bottomLeft" activeCell="G23" sqref="G23"/>
      <selection pane="bottomRight" activeCell="K52" sqref="K52"/>
    </sheetView>
  </sheetViews>
  <sheetFormatPr defaultColWidth="10.33203125" defaultRowHeight="13.2" x14ac:dyDescent="0.25"/>
  <cols>
    <col min="1" max="1" width="10.109375" style="135" bestFit="1" customWidth="1"/>
    <col min="2" max="2" width="17.109375" style="136" bestFit="1" customWidth="1"/>
    <col min="3" max="3" width="12" style="136" bestFit="1" customWidth="1"/>
    <col min="4" max="4" width="15.44140625" style="137" bestFit="1" customWidth="1"/>
    <col min="5" max="7" width="4.5546875" style="138" customWidth="1"/>
    <col min="8" max="8" width="4.5546875" style="139" customWidth="1"/>
    <col min="9" max="9" width="4.5546875" style="140" customWidth="1"/>
    <col min="10" max="10" width="3" style="136" bestFit="1" customWidth="1"/>
    <col min="11" max="11" width="15.44140625" style="136" bestFit="1" customWidth="1"/>
    <col min="12" max="12" width="4" style="136" bestFit="1" customWidth="1"/>
    <col min="13" max="13" width="4.109375" style="136" bestFit="1" customWidth="1"/>
    <col min="14" max="14" width="4.33203125" style="136" customWidth="1"/>
    <col min="15" max="15" width="5.33203125" style="136" bestFit="1" customWidth="1"/>
    <col min="16" max="16" width="11.6640625" style="127" bestFit="1" customWidth="1"/>
    <col min="17" max="16384" width="10.33203125" style="136"/>
  </cols>
  <sheetData>
    <row r="1" spans="1:16" s="126" customFormat="1" ht="15.75" customHeight="1" thickBot="1" x14ac:dyDescent="0.35">
      <c r="A1" s="219" t="s">
        <v>86</v>
      </c>
      <c r="B1" s="219"/>
      <c r="C1" s="219"/>
      <c r="D1" s="219"/>
      <c r="E1" s="219"/>
      <c r="F1" s="219"/>
      <c r="G1" s="219"/>
      <c r="H1" s="219"/>
      <c r="I1" s="219"/>
      <c r="P1" s="127"/>
    </row>
    <row r="2" spans="1:16" s="128" customFormat="1" ht="33" customHeight="1" thickBot="1" x14ac:dyDescent="0.35">
      <c r="A2" s="128" t="s">
        <v>87</v>
      </c>
      <c r="B2" s="128" t="s">
        <v>88</v>
      </c>
      <c r="C2" s="128" t="s">
        <v>89</v>
      </c>
      <c r="D2" s="128" t="s">
        <v>90</v>
      </c>
      <c r="E2" s="128" t="s">
        <v>91</v>
      </c>
      <c r="F2" s="129" t="s">
        <v>50</v>
      </c>
      <c r="G2" s="129" t="s">
        <v>51</v>
      </c>
      <c r="H2" s="128" t="s">
        <v>70</v>
      </c>
      <c r="I2" s="128" t="s">
        <v>92</v>
      </c>
      <c r="K2" s="130" t="s">
        <v>90</v>
      </c>
      <c r="L2" s="131" t="s">
        <v>91</v>
      </c>
      <c r="M2" s="132" t="s">
        <v>13</v>
      </c>
      <c r="N2" s="131" t="s">
        <v>70</v>
      </c>
      <c r="O2" s="133" t="s">
        <v>92</v>
      </c>
      <c r="P2" s="134"/>
    </row>
    <row r="3" spans="1:16" x14ac:dyDescent="0.25">
      <c r="A3" s="135">
        <v>1</v>
      </c>
      <c r="B3" s="136" t="s">
        <v>156</v>
      </c>
      <c r="C3" s="136" t="s">
        <v>155</v>
      </c>
      <c r="D3" s="137" t="s">
        <v>57</v>
      </c>
      <c r="E3" s="138">
        <v>10</v>
      </c>
      <c r="F3" s="138">
        <v>5</v>
      </c>
      <c r="G3" s="138">
        <v>2</v>
      </c>
      <c r="H3" s="139">
        <f t="shared" ref="H3:H34" si="0">SUM(E3:G3)</f>
        <v>17</v>
      </c>
      <c r="I3" s="140">
        <v>2</v>
      </c>
      <c r="K3" s="141" t="s">
        <v>56</v>
      </c>
      <c r="L3" s="142">
        <f t="shared" ref="L3:M10" si="1">SUMIF($D$3:$D$113,$K3,E$3:E$113)</f>
        <v>24</v>
      </c>
      <c r="M3" s="142">
        <f t="shared" si="1"/>
        <v>23</v>
      </c>
      <c r="N3" s="143">
        <f t="shared" ref="N3" si="2">SUMIF($D$3:$D$65,$K3,H$3:H$65)</f>
        <v>53</v>
      </c>
      <c r="O3" s="144">
        <f t="shared" ref="O3:O10" si="3">SUMIF($D$3:$D$113,$K3,I$3:I$113)</f>
        <v>18</v>
      </c>
      <c r="P3" s="145" t="str">
        <f>IF(VLOOKUP(K3,TABULKY!$D$7:$L$20,6,0)-L3+4+2+2=0,"OK","CHYBA")</f>
        <v>OK</v>
      </c>
    </row>
    <row r="4" spans="1:16" x14ac:dyDescent="0.25">
      <c r="A4" s="135">
        <v>2</v>
      </c>
      <c r="B4" s="136" t="s">
        <v>116</v>
      </c>
      <c r="C4" s="136" t="s">
        <v>117</v>
      </c>
      <c r="D4" s="137" t="s">
        <v>56</v>
      </c>
      <c r="E4" s="138">
        <v>6</v>
      </c>
      <c r="F4" s="138">
        <v>8</v>
      </c>
      <c r="G4" s="138">
        <v>1</v>
      </c>
      <c r="H4" s="139">
        <f t="shared" si="0"/>
        <v>15</v>
      </c>
      <c r="I4" s="140">
        <v>2</v>
      </c>
      <c r="K4" s="146" t="s">
        <v>57</v>
      </c>
      <c r="L4" s="138">
        <f t="shared" si="1"/>
        <v>26</v>
      </c>
      <c r="M4" s="138">
        <f t="shared" si="1"/>
        <v>22</v>
      </c>
      <c r="N4" s="139">
        <f t="shared" ref="N4:N10" si="4">SUMIF($D$3:$D$65,$K4,H$3:H$65)</f>
        <v>50</v>
      </c>
      <c r="O4" s="147">
        <f t="shared" si="3"/>
        <v>34</v>
      </c>
      <c r="P4" s="145" t="str">
        <f>IF(VLOOKUP(K4,TABULKY!$D$7:$L$20,6,0)-L4+5+4+1=0,"OK","CHYBA")</f>
        <v>OK</v>
      </c>
    </row>
    <row r="5" spans="1:16" ht="12.75" customHeight="1" x14ac:dyDescent="0.25">
      <c r="A5" s="135">
        <v>3</v>
      </c>
      <c r="B5" s="136" t="s">
        <v>190</v>
      </c>
      <c r="C5" s="136" t="s">
        <v>113</v>
      </c>
      <c r="D5" s="137" t="s">
        <v>60</v>
      </c>
      <c r="E5" s="138">
        <v>5</v>
      </c>
      <c r="F5" s="138">
        <v>7</v>
      </c>
      <c r="G5" s="138">
        <v>1</v>
      </c>
      <c r="H5" s="139">
        <f t="shared" si="0"/>
        <v>13</v>
      </c>
      <c r="I5" s="140">
        <v>4</v>
      </c>
      <c r="K5" s="146" t="s">
        <v>55</v>
      </c>
      <c r="L5" s="138">
        <f t="shared" si="1"/>
        <v>14</v>
      </c>
      <c r="M5" s="138">
        <f t="shared" si="1"/>
        <v>13</v>
      </c>
      <c r="N5" s="139">
        <f t="shared" si="4"/>
        <v>30</v>
      </c>
      <c r="O5" s="147">
        <f t="shared" si="3"/>
        <v>18</v>
      </c>
      <c r="P5" s="145" t="str">
        <f>IF(VLOOKUP(K5,TABULKY!$D$7:$L$20,6,0)-L5+4+1+1=0,"OK","CHYBA")</f>
        <v>OK</v>
      </c>
    </row>
    <row r="6" spans="1:16" ht="12.75" customHeight="1" x14ac:dyDescent="0.25">
      <c r="A6" s="135">
        <v>4</v>
      </c>
      <c r="B6" s="136" t="s">
        <v>187</v>
      </c>
      <c r="C6" s="136" t="s">
        <v>147</v>
      </c>
      <c r="D6" s="137" t="s">
        <v>60</v>
      </c>
      <c r="E6" s="138">
        <v>9</v>
      </c>
      <c r="F6" s="138">
        <v>1</v>
      </c>
      <c r="G6" s="138">
        <v>1</v>
      </c>
      <c r="H6" s="139">
        <f t="shared" si="0"/>
        <v>11</v>
      </c>
      <c r="I6" s="140">
        <v>4</v>
      </c>
      <c r="K6" s="146" t="s">
        <v>54</v>
      </c>
      <c r="L6" s="138">
        <f t="shared" si="1"/>
        <v>4</v>
      </c>
      <c r="M6" s="138">
        <f t="shared" si="1"/>
        <v>4</v>
      </c>
      <c r="N6" s="139">
        <f t="shared" si="4"/>
        <v>7</v>
      </c>
      <c r="O6" s="147">
        <f t="shared" si="3"/>
        <v>12</v>
      </c>
      <c r="P6" s="145" t="str">
        <f>IF(VLOOKUP(K6,TABULKY!$D$7:$L$20,6,0)-L6+2=0,"OK","CHYBA")</f>
        <v>OK</v>
      </c>
    </row>
    <row r="7" spans="1:16" ht="12.75" customHeight="1" x14ac:dyDescent="0.25">
      <c r="A7" s="135" t="s">
        <v>272</v>
      </c>
      <c r="B7" s="136" t="s">
        <v>151</v>
      </c>
      <c r="C7" s="136" t="s">
        <v>131</v>
      </c>
      <c r="D7" s="137" t="s">
        <v>57</v>
      </c>
      <c r="E7" s="138">
        <v>6</v>
      </c>
      <c r="F7" s="138">
        <v>4</v>
      </c>
      <c r="G7" s="138">
        <v>0</v>
      </c>
      <c r="H7" s="139">
        <f t="shared" si="0"/>
        <v>10</v>
      </c>
      <c r="I7" s="140">
        <v>2</v>
      </c>
      <c r="K7" s="146" t="s">
        <v>59</v>
      </c>
      <c r="L7" s="138">
        <f t="shared" si="1"/>
        <v>4</v>
      </c>
      <c r="M7" s="138">
        <f t="shared" si="1"/>
        <v>2</v>
      </c>
      <c r="N7" s="139">
        <f t="shared" si="4"/>
        <v>6</v>
      </c>
      <c r="O7" s="147">
        <f t="shared" si="3"/>
        <v>14</v>
      </c>
      <c r="P7" s="145" t="str">
        <f>IF(VLOOKUP(K7,TABULKY!$D$7:$L$20,6,0)-L7=0,"OK","CHYBA")</f>
        <v>OK</v>
      </c>
    </row>
    <row r="8" spans="1:16" ht="12.75" customHeight="1" x14ac:dyDescent="0.25">
      <c r="A8" s="135" t="s">
        <v>272</v>
      </c>
      <c r="B8" s="136" t="s">
        <v>188</v>
      </c>
      <c r="C8" s="136" t="s">
        <v>155</v>
      </c>
      <c r="D8" s="137" t="s">
        <v>60</v>
      </c>
      <c r="E8" s="138">
        <v>6</v>
      </c>
      <c r="F8" s="138">
        <v>3</v>
      </c>
      <c r="G8" s="138">
        <v>1</v>
      </c>
      <c r="H8" s="139">
        <f t="shared" si="0"/>
        <v>10</v>
      </c>
      <c r="I8" s="140">
        <v>2</v>
      </c>
      <c r="K8" s="146" t="s">
        <v>58</v>
      </c>
      <c r="L8" s="138">
        <f t="shared" si="1"/>
        <v>9</v>
      </c>
      <c r="M8" s="138">
        <f t="shared" si="1"/>
        <v>7</v>
      </c>
      <c r="N8" s="139">
        <f t="shared" si="4"/>
        <v>16</v>
      </c>
      <c r="O8" s="147">
        <f t="shared" si="3"/>
        <v>8</v>
      </c>
      <c r="P8" s="145" t="str">
        <f>IF(VLOOKUP(K8,TABULKY!$D$7:$L$20,6,0)-L8+3=0,"OK","CHYBA")</f>
        <v>OK</v>
      </c>
    </row>
    <row r="9" spans="1:16" ht="12.75" customHeight="1" x14ac:dyDescent="0.25">
      <c r="A9" s="135" t="s">
        <v>272</v>
      </c>
      <c r="B9" s="136" t="s">
        <v>114</v>
      </c>
      <c r="C9" s="136" t="s">
        <v>115</v>
      </c>
      <c r="D9" s="137" t="s">
        <v>56</v>
      </c>
      <c r="E9" s="138">
        <v>4</v>
      </c>
      <c r="F9" s="138">
        <v>4</v>
      </c>
      <c r="G9" s="138">
        <v>2</v>
      </c>
      <c r="H9" s="139">
        <f t="shared" si="0"/>
        <v>10</v>
      </c>
      <c r="I9" s="140">
        <v>2</v>
      </c>
      <c r="K9" s="146" t="s">
        <v>78</v>
      </c>
      <c r="L9" s="138">
        <f t="shared" si="1"/>
        <v>12</v>
      </c>
      <c r="M9" s="138">
        <f t="shared" si="1"/>
        <v>11</v>
      </c>
      <c r="N9" s="139">
        <f t="shared" si="4"/>
        <v>21</v>
      </c>
      <c r="O9" s="147">
        <f t="shared" si="3"/>
        <v>14</v>
      </c>
      <c r="P9" s="145" t="str">
        <f>IF(VLOOKUP(K9,TABULKY!$D$7:$L$20,6,0)-L9+2=0,"OK","CHYBA")</f>
        <v>OK</v>
      </c>
    </row>
    <row r="10" spans="1:16" ht="12.75" customHeight="1" thickBot="1" x14ac:dyDescent="0.3">
      <c r="A10" s="135" t="s">
        <v>273</v>
      </c>
      <c r="B10" s="136" t="s">
        <v>142</v>
      </c>
      <c r="C10" s="136" t="s">
        <v>141</v>
      </c>
      <c r="D10" s="137" t="s">
        <v>55</v>
      </c>
      <c r="E10" s="138">
        <v>5</v>
      </c>
      <c r="F10" s="138">
        <v>2</v>
      </c>
      <c r="G10" s="138">
        <v>0</v>
      </c>
      <c r="H10" s="139">
        <f t="shared" si="0"/>
        <v>7</v>
      </c>
      <c r="I10" s="140">
        <v>2</v>
      </c>
      <c r="K10" s="148" t="s">
        <v>60</v>
      </c>
      <c r="L10" s="138">
        <f t="shared" si="1"/>
        <v>26</v>
      </c>
      <c r="M10" s="138">
        <f t="shared" si="1"/>
        <v>19</v>
      </c>
      <c r="N10" s="139">
        <f t="shared" si="4"/>
        <v>47</v>
      </c>
      <c r="O10" s="147">
        <f t="shared" si="3"/>
        <v>38</v>
      </c>
      <c r="P10" s="145" t="str">
        <f>IF(VLOOKUP(K10,TABULKY!$D$7:$L$20,6,0)-L10+5+5+2=0,"OK","CHYBA")</f>
        <v>OK</v>
      </c>
    </row>
    <row r="11" spans="1:16" ht="13.5" customHeight="1" thickBot="1" x14ac:dyDescent="0.3">
      <c r="A11" s="135" t="s">
        <v>273</v>
      </c>
      <c r="B11" s="136" t="s">
        <v>118</v>
      </c>
      <c r="C11" s="136" t="s">
        <v>119</v>
      </c>
      <c r="D11" s="137" t="s">
        <v>56</v>
      </c>
      <c r="E11" s="138">
        <v>3</v>
      </c>
      <c r="F11" s="138">
        <v>4</v>
      </c>
      <c r="G11" s="138">
        <v>0</v>
      </c>
      <c r="H11" s="139">
        <f t="shared" si="0"/>
        <v>7</v>
      </c>
      <c r="I11" s="140">
        <v>4</v>
      </c>
      <c r="K11" s="149" t="s">
        <v>93</v>
      </c>
      <c r="L11" s="150">
        <f>SUM(L3:L10)</f>
        <v>119</v>
      </c>
      <c r="M11" s="150">
        <f>SUM(M3:M10)</f>
        <v>101</v>
      </c>
      <c r="N11" s="150">
        <f>SUM(N3:N10)</f>
        <v>230</v>
      </c>
      <c r="O11" s="151">
        <f>SUM(O3:O10)</f>
        <v>156</v>
      </c>
      <c r="P11" s="145"/>
    </row>
    <row r="12" spans="1:16" ht="12.75" customHeight="1" x14ac:dyDescent="0.25">
      <c r="A12" s="135">
        <v>10</v>
      </c>
      <c r="B12" s="136" t="s">
        <v>220</v>
      </c>
      <c r="C12" s="136" t="s">
        <v>160</v>
      </c>
      <c r="D12" s="137" t="s">
        <v>56</v>
      </c>
      <c r="E12" s="138">
        <v>3</v>
      </c>
      <c r="F12" s="138">
        <v>1</v>
      </c>
      <c r="G12" s="138">
        <v>2</v>
      </c>
      <c r="H12" s="139">
        <f t="shared" si="0"/>
        <v>6</v>
      </c>
      <c r="I12" s="140">
        <v>0</v>
      </c>
      <c r="P12" s="145"/>
    </row>
    <row r="13" spans="1:16" ht="12.75" customHeight="1" x14ac:dyDescent="0.25">
      <c r="A13" s="135" t="s">
        <v>264</v>
      </c>
      <c r="B13" s="136" t="s">
        <v>108</v>
      </c>
      <c r="C13" s="136" t="s">
        <v>109</v>
      </c>
      <c r="D13" s="137" t="s">
        <v>78</v>
      </c>
      <c r="E13" s="138">
        <v>4</v>
      </c>
      <c r="F13" s="138">
        <v>1</v>
      </c>
      <c r="G13" s="138">
        <v>0</v>
      </c>
      <c r="H13" s="139">
        <f t="shared" si="0"/>
        <v>5</v>
      </c>
      <c r="I13" s="140">
        <v>0</v>
      </c>
      <c r="P13" s="145"/>
    </row>
    <row r="14" spans="1:16" ht="12.75" customHeight="1" x14ac:dyDescent="0.25">
      <c r="A14" s="135" t="s">
        <v>264</v>
      </c>
      <c r="B14" s="136" t="s">
        <v>105</v>
      </c>
      <c r="C14" s="136" t="s">
        <v>104</v>
      </c>
      <c r="D14" s="137" t="s">
        <v>78</v>
      </c>
      <c r="E14" s="138">
        <v>4</v>
      </c>
      <c r="F14" s="138">
        <v>1</v>
      </c>
      <c r="G14" s="138">
        <v>0</v>
      </c>
      <c r="H14" s="139">
        <f t="shared" si="0"/>
        <v>5</v>
      </c>
      <c r="I14" s="140">
        <v>0</v>
      </c>
      <c r="P14" s="145"/>
    </row>
    <row r="15" spans="1:16" ht="12.75" customHeight="1" x14ac:dyDescent="0.25">
      <c r="A15" s="135" t="s">
        <v>264</v>
      </c>
      <c r="B15" s="136" t="s">
        <v>204</v>
      </c>
      <c r="C15" s="136" t="s">
        <v>205</v>
      </c>
      <c r="D15" s="137" t="s">
        <v>58</v>
      </c>
      <c r="E15" s="138">
        <v>2</v>
      </c>
      <c r="F15" s="138">
        <v>2</v>
      </c>
      <c r="G15" s="138">
        <v>1</v>
      </c>
      <c r="H15" s="139">
        <f t="shared" si="0"/>
        <v>5</v>
      </c>
      <c r="I15" s="140">
        <v>0</v>
      </c>
      <c r="P15" s="145"/>
    </row>
    <row r="16" spans="1:16" ht="12.75" customHeight="1" x14ac:dyDescent="0.25">
      <c r="A16" s="135" t="s">
        <v>264</v>
      </c>
      <c r="B16" s="136" t="s">
        <v>136</v>
      </c>
      <c r="C16" s="136" t="s">
        <v>113</v>
      </c>
      <c r="D16" s="137" t="s">
        <v>55</v>
      </c>
      <c r="E16" s="138">
        <v>1</v>
      </c>
      <c r="F16" s="138">
        <v>3</v>
      </c>
      <c r="G16" s="138">
        <v>1</v>
      </c>
      <c r="H16" s="139">
        <f t="shared" si="0"/>
        <v>5</v>
      </c>
      <c r="I16" s="140">
        <v>0</v>
      </c>
      <c r="P16" s="145"/>
    </row>
    <row r="17" spans="1:17" x14ac:dyDescent="0.25">
      <c r="A17" s="135" t="s">
        <v>265</v>
      </c>
      <c r="B17" s="152" t="s">
        <v>146</v>
      </c>
      <c r="C17" s="136" t="s">
        <v>147</v>
      </c>
      <c r="D17" s="137" t="s">
        <v>58</v>
      </c>
      <c r="E17" s="138">
        <v>3</v>
      </c>
      <c r="F17" s="138">
        <v>1</v>
      </c>
      <c r="G17" s="138">
        <v>0</v>
      </c>
      <c r="H17" s="139">
        <f t="shared" si="0"/>
        <v>4</v>
      </c>
      <c r="I17" s="140">
        <v>2</v>
      </c>
      <c r="P17" s="145"/>
    </row>
    <row r="18" spans="1:17" ht="12.75" customHeight="1" x14ac:dyDescent="0.25">
      <c r="A18" s="135" t="s">
        <v>265</v>
      </c>
      <c r="B18" s="136" t="s">
        <v>120</v>
      </c>
      <c r="C18" s="136" t="s">
        <v>121</v>
      </c>
      <c r="D18" s="137" t="s">
        <v>56</v>
      </c>
      <c r="E18" s="138">
        <v>3</v>
      </c>
      <c r="F18" s="138">
        <v>0</v>
      </c>
      <c r="G18" s="138">
        <v>1</v>
      </c>
      <c r="H18" s="139">
        <f t="shared" si="0"/>
        <v>4</v>
      </c>
      <c r="I18" s="140">
        <v>0</v>
      </c>
      <c r="P18" s="145"/>
    </row>
    <row r="19" spans="1:17" ht="12.75" customHeight="1" x14ac:dyDescent="0.25">
      <c r="A19" s="135" t="s">
        <v>265</v>
      </c>
      <c r="B19" s="136" t="s">
        <v>137</v>
      </c>
      <c r="C19" s="136" t="s">
        <v>138</v>
      </c>
      <c r="D19" s="137" t="s">
        <v>55</v>
      </c>
      <c r="E19" s="138">
        <v>2</v>
      </c>
      <c r="F19" s="138">
        <v>1</v>
      </c>
      <c r="G19" s="138">
        <v>1</v>
      </c>
      <c r="H19" s="139">
        <f t="shared" si="0"/>
        <v>4</v>
      </c>
      <c r="I19" s="140">
        <v>2</v>
      </c>
      <c r="P19" s="145"/>
    </row>
    <row r="20" spans="1:17" ht="12.75" customHeight="1" x14ac:dyDescent="0.25">
      <c r="A20" s="135" t="s">
        <v>265</v>
      </c>
      <c r="B20" s="136" t="s">
        <v>234</v>
      </c>
      <c r="C20" s="136" t="s">
        <v>123</v>
      </c>
      <c r="D20" s="137" t="s">
        <v>57</v>
      </c>
      <c r="E20" s="138">
        <v>1</v>
      </c>
      <c r="F20" s="138">
        <v>2</v>
      </c>
      <c r="G20" s="138">
        <v>1</v>
      </c>
      <c r="H20" s="139">
        <f t="shared" si="0"/>
        <v>4</v>
      </c>
      <c r="I20" s="140">
        <v>0</v>
      </c>
      <c r="P20" s="145"/>
    </row>
    <row r="21" spans="1:17" ht="12.75" customHeight="1" x14ac:dyDescent="0.25">
      <c r="A21" s="135" t="s">
        <v>265</v>
      </c>
      <c r="B21" s="136" t="s">
        <v>235</v>
      </c>
      <c r="C21" s="136" t="s">
        <v>236</v>
      </c>
      <c r="D21" s="137" t="s">
        <v>57</v>
      </c>
      <c r="E21" s="138">
        <v>1</v>
      </c>
      <c r="F21" s="138">
        <v>2</v>
      </c>
      <c r="G21" s="138">
        <v>1</v>
      </c>
      <c r="H21" s="139">
        <f t="shared" si="0"/>
        <v>4</v>
      </c>
      <c r="I21" s="140">
        <v>6</v>
      </c>
      <c r="P21" s="145"/>
    </row>
    <row r="22" spans="1:17" ht="12.75" customHeight="1" x14ac:dyDescent="0.25">
      <c r="A22" s="135" t="s">
        <v>274</v>
      </c>
      <c r="B22" s="136" t="s">
        <v>130</v>
      </c>
      <c r="C22" s="136" t="s">
        <v>131</v>
      </c>
      <c r="D22" s="137" t="s">
        <v>59</v>
      </c>
      <c r="E22" s="138">
        <v>3</v>
      </c>
      <c r="F22" s="138">
        <v>0</v>
      </c>
      <c r="G22" s="138">
        <v>0</v>
      </c>
      <c r="H22" s="139">
        <f t="shared" si="0"/>
        <v>3</v>
      </c>
      <c r="I22" s="140">
        <v>0</v>
      </c>
      <c r="P22" s="145"/>
    </row>
    <row r="23" spans="1:17" ht="12.75" customHeight="1" x14ac:dyDescent="0.25">
      <c r="A23" s="135" t="s">
        <v>274</v>
      </c>
      <c r="B23" s="136" t="s">
        <v>206</v>
      </c>
      <c r="C23" s="136" t="s">
        <v>169</v>
      </c>
      <c r="D23" s="137" t="s">
        <v>58</v>
      </c>
      <c r="E23" s="138">
        <v>3</v>
      </c>
      <c r="F23" s="138">
        <v>0</v>
      </c>
      <c r="G23" s="138">
        <v>0</v>
      </c>
      <c r="H23" s="139">
        <f t="shared" si="0"/>
        <v>3</v>
      </c>
      <c r="I23" s="140">
        <v>2</v>
      </c>
      <c r="P23" s="145"/>
    </row>
    <row r="24" spans="1:17" ht="12.75" customHeight="1" x14ac:dyDescent="0.25">
      <c r="A24" s="135" t="s">
        <v>274</v>
      </c>
      <c r="B24" s="136" t="s">
        <v>143</v>
      </c>
      <c r="C24" s="136" t="s">
        <v>100</v>
      </c>
      <c r="D24" s="137" t="s">
        <v>55</v>
      </c>
      <c r="E24" s="138">
        <v>2</v>
      </c>
      <c r="F24" s="138">
        <v>1</v>
      </c>
      <c r="G24" s="138">
        <v>0</v>
      </c>
      <c r="H24" s="139">
        <f t="shared" si="0"/>
        <v>3</v>
      </c>
      <c r="I24" s="140">
        <v>0</v>
      </c>
    </row>
    <row r="25" spans="1:17" ht="12.75" customHeight="1" x14ac:dyDescent="0.25">
      <c r="A25" s="135" t="s">
        <v>274</v>
      </c>
      <c r="B25" s="136" t="s">
        <v>99</v>
      </c>
      <c r="C25" s="136" t="s">
        <v>100</v>
      </c>
      <c r="D25" s="137" t="s">
        <v>78</v>
      </c>
      <c r="E25" s="138">
        <v>2</v>
      </c>
      <c r="F25" s="138">
        <v>1</v>
      </c>
      <c r="G25" s="138">
        <v>0</v>
      </c>
      <c r="H25" s="139">
        <f t="shared" si="0"/>
        <v>3</v>
      </c>
      <c r="I25" s="140">
        <v>0</v>
      </c>
    </row>
    <row r="26" spans="1:17" ht="12.75" customHeight="1" x14ac:dyDescent="0.25">
      <c r="A26" s="135" t="s">
        <v>274</v>
      </c>
      <c r="B26" s="136" t="s">
        <v>168</v>
      </c>
      <c r="C26" s="136" t="s">
        <v>169</v>
      </c>
      <c r="D26" s="137" t="s">
        <v>55</v>
      </c>
      <c r="E26" s="138">
        <v>2</v>
      </c>
      <c r="F26" s="138">
        <v>1</v>
      </c>
      <c r="G26" s="138">
        <v>0</v>
      </c>
      <c r="H26" s="139">
        <f t="shared" si="0"/>
        <v>3</v>
      </c>
      <c r="I26" s="140">
        <v>2</v>
      </c>
    </row>
    <row r="27" spans="1:17" ht="12.75" customHeight="1" x14ac:dyDescent="0.25">
      <c r="A27" s="135" t="s">
        <v>274</v>
      </c>
      <c r="B27" s="136" t="s">
        <v>157</v>
      </c>
      <c r="C27" s="136" t="s">
        <v>158</v>
      </c>
      <c r="D27" s="137" t="s">
        <v>57</v>
      </c>
      <c r="E27" s="138">
        <v>2</v>
      </c>
      <c r="F27" s="138">
        <v>1</v>
      </c>
      <c r="G27" s="138">
        <v>0</v>
      </c>
      <c r="H27" s="139">
        <f t="shared" si="0"/>
        <v>3</v>
      </c>
      <c r="I27" s="140">
        <v>2</v>
      </c>
    </row>
    <row r="28" spans="1:17" ht="12.75" customHeight="1" x14ac:dyDescent="0.25">
      <c r="A28" s="135" t="s">
        <v>274</v>
      </c>
      <c r="B28" s="136" t="s">
        <v>153</v>
      </c>
      <c r="C28" s="136" t="s">
        <v>154</v>
      </c>
      <c r="D28" s="137" t="s">
        <v>57</v>
      </c>
      <c r="E28" s="138">
        <v>2</v>
      </c>
      <c r="F28" s="138">
        <v>1</v>
      </c>
      <c r="G28" s="138">
        <v>0</v>
      </c>
      <c r="H28" s="139">
        <f t="shared" si="0"/>
        <v>3</v>
      </c>
      <c r="I28" s="140">
        <v>4</v>
      </c>
    </row>
    <row r="29" spans="1:17" ht="12.75" customHeight="1" x14ac:dyDescent="0.25">
      <c r="A29" s="135" t="s">
        <v>274</v>
      </c>
      <c r="B29" s="136" t="s">
        <v>159</v>
      </c>
      <c r="C29" s="136" t="s">
        <v>160</v>
      </c>
      <c r="D29" s="137" t="s">
        <v>57</v>
      </c>
      <c r="E29" s="138">
        <v>1</v>
      </c>
      <c r="F29" s="138">
        <v>2</v>
      </c>
      <c r="G29" s="138">
        <v>0</v>
      </c>
      <c r="H29" s="139">
        <f t="shared" si="0"/>
        <v>3</v>
      </c>
      <c r="I29" s="140">
        <v>0</v>
      </c>
    </row>
    <row r="30" spans="1:17" ht="12.75" customHeight="1" x14ac:dyDescent="0.25">
      <c r="A30" s="135" t="s">
        <v>274</v>
      </c>
      <c r="B30" s="136" t="s">
        <v>174</v>
      </c>
      <c r="C30" s="136" t="s">
        <v>160</v>
      </c>
      <c r="D30" s="137" t="s">
        <v>54</v>
      </c>
      <c r="E30" s="138">
        <v>1</v>
      </c>
      <c r="F30" s="138">
        <v>2</v>
      </c>
      <c r="G30" s="138">
        <v>0</v>
      </c>
      <c r="H30" s="139">
        <f t="shared" si="0"/>
        <v>3</v>
      </c>
      <c r="I30" s="140">
        <v>0</v>
      </c>
    </row>
    <row r="31" spans="1:17" x14ac:dyDescent="0.25">
      <c r="A31" s="135" t="s">
        <v>274</v>
      </c>
      <c r="B31" s="136" t="s">
        <v>122</v>
      </c>
      <c r="C31" s="136" t="s">
        <v>123</v>
      </c>
      <c r="D31" s="137" t="s">
        <v>56</v>
      </c>
      <c r="E31" s="138">
        <v>1</v>
      </c>
      <c r="F31" s="138">
        <v>1</v>
      </c>
      <c r="G31" s="138">
        <v>1</v>
      </c>
      <c r="H31" s="139">
        <f t="shared" si="0"/>
        <v>3</v>
      </c>
      <c r="I31" s="140">
        <v>0</v>
      </c>
    </row>
    <row r="32" spans="1:17" x14ac:dyDescent="0.25">
      <c r="A32" s="135" t="s">
        <v>274</v>
      </c>
      <c r="B32" s="136" t="s">
        <v>148</v>
      </c>
      <c r="C32" s="136" t="s">
        <v>123</v>
      </c>
      <c r="D32" s="137" t="s">
        <v>58</v>
      </c>
      <c r="E32" s="138">
        <v>0</v>
      </c>
      <c r="F32" s="138">
        <v>3</v>
      </c>
      <c r="G32" s="138">
        <v>0</v>
      </c>
      <c r="H32" s="139">
        <f t="shared" si="0"/>
        <v>3</v>
      </c>
      <c r="I32" s="140">
        <v>0</v>
      </c>
      <c r="K32" s="160"/>
      <c r="L32" s="160"/>
      <c r="M32" s="160"/>
      <c r="N32" s="160"/>
      <c r="O32" s="160"/>
      <c r="P32" s="161"/>
      <c r="Q32" s="160"/>
    </row>
    <row r="33" spans="1:17" x14ac:dyDescent="0.25">
      <c r="A33" s="135" t="s">
        <v>274</v>
      </c>
      <c r="B33" s="136" t="s">
        <v>159</v>
      </c>
      <c r="C33" s="136" t="s">
        <v>104</v>
      </c>
      <c r="D33" s="137" t="s">
        <v>55</v>
      </c>
      <c r="E33" s="138">
        <v>0</v>
      </c>
      <c r="F33" s="138">
        <v>3</v>
      </c>
      <c r="G33" s="138">
        <v>0</v>
      </c>
      <c r="H33" s="139">
        <f t="shared" si="0"/>
        <v>3</v>
      </c>
      <c r="I33" s="140">
        <v>4</v>
      </c>
      <c r="K33" s="160"/>
      <c r="L33" s="160"/>
      <c r="M33" s="160"/>
      <c r="N33" s="160"/>
      <c r="O33" s="160"/>
      <c r="P33" s="161"/>
      <c r="Q33" s="160"/>
    </row>
    <row r="34" spans="1:17" x14ac:dyDescent="0.25">
      <c r="A34" s="135" t="s">
        <v>274</v>
      </c>
      <c r="B34" s="136" t="s">
        <v>201</v>
      </c>
      <c r="C34" s="136" t="s">
        <v>155</v>
      </c>
      <c r="D34" s="137" t="s">
        <v>78</v>
      </c>
      <c r="E34" s="138">
        <v>0</v>
      </c>
      <c r="F34" s="138">
        <v>2</v>
      </c>
      <c r="G34" s="138">
        <v>1</v>
      </c>
      <c r="H34" s="139">
        <f t="shared" si="0"/>
        <v>3</v>
      </c>
      <c r="I34" s="140">
        <v>2</v>
      </c>
      <c r="K34" s="160"/>
      <c r="L34" s="160"/>
      <c r="M34" s="160"/>
      <c r="N34" s="160"/>
      <c r="O34" s="160"/>
      <c r="P34" s="161"/>
      <c r="Q34" s="160"/>
    </row>
    <row r="35" spans="1:17" x14ac:dyDescent="0.25">
      <c r="A35" s="135" t="s">
        <v>275</v>
      </c>
      <c r="B35" s="152" t="s">
        <v>124</v>
      </c>
      <c r="C35" s="136" t="s">
        <v>125</v>
      </c>
      <c r="D35" s="137" t="s">
        <v>56</v>
      </c>
      <c r="E35" s="138">
        <v>2</v>
      </c>
      <c r="F35" s="138">
        <v>0</v>
      </c>
      <c r="G35" s="138">
        <v>0</v>
      </c>
      <c r="H35" s="139">
        <f t="shared" ref="H35:H66" si="5">SUM(E35:G35)</f>
        <v>2</v>
      </c>
      <c r="I35" s="140">
        <v>0</v>
      </c>
      <c r="K35" s="160"/>
      <c r="L35" s="160"/>
      <c r="M35" s="160"/>
      <c r="N35" s="160"/>
      <c r="O35" s="160"/>
      <c r="P35" s="161"/>
      <c r="Q35" s="160"/>
    </row>
    <row r="36" spans="1:17" x14ac:dyDescent="0.25">
      <c r="A36" s="135" t="s">
        <v>275</v>
      </c>
      <c r="B36" s="136" t="s">
        <v>152</v>
      </c>
      <c r="C36" s="136" t="s">
        <v>125</v>
      </c>
      <c r="D36" s="137" t="s">
        <v>57</v>
      </c>
      <c r="E36" s="138">
        <v>2</v>
      </c>
      <c r="F36" s="138">
        <v>0</v>
      </c>
      <c r="G36" s="138">
        <v>0</v>
      </c>
      <c r="H36" s="139">
        <f t="shared" si="5"/>
        <v>2</v>
      </c>
      <c r="I36" s="140">
        <v>4</v>
      </c>
      <c r="K36" s="160"/>
      <c r="L36" s="160"/>
      <c r="M36" s="160"/>
      <c r="N36" s="160"/>
      <c r="O36" s="160"/>
      <c r="P36" s="161"/>
      <c r="Q36" s="160"/>
    </row>
    <row r="37" spans="1:17" x14ac:dyDescent="0.25">
      <c r="A37" s="135" t="s">
        <v>275</v>
      </c>
      <c r="B37" s="136" t="s">
        <v>237</v>
      </c>
      <c r="C37" s="136" t="s">
        <v>238</v>
      </c>
      <c r="D37" s="137" t="s">
        <v>57</v>
      </c>
      <c r="E37" s="138">
        <v>1</v>
      </c>
      <c r="F37" s="138">
        <v>1</v>
      </c>
      <c r="G37" s="138">
        <v>0</v>
      </c>
      <c r="H37" s="139">
        <f t="shared" si="5"/>
        <v>2</v>
      </c>
      <c r="I37" s="140">
        <v>0</v>
      </c>
      <c r="K37" s="160"/>
      <c r="L37" s="160"/>
      <c r="M37" s="160"/>
      <c r="N37" s="160"/>
      <c r="O37" s="160"/>
      <c r="P37" s="161"/>
      <c r="Q37" s="160"/>
    </row>
    <row r="38" spans="1:17" x14ac:dyDescent="0.25">
      <c r="A38" s="135" t="s">
        <v>275</v>
      </c>
      <c r="B38" s="136" t="s">
        <v>226</v>
      </c>
      <c r="C38" s="136" t="s">
        <v>158</v>
      </c>
      <c r="D38" s="137" t="s">
        <v>60</v>
      </c>
      <c r="E38" s="138">
        <v>1</v>
      </c>
      <c r="F38" s="138">
        <v>1</v>
      </c>
      <c r="G38" s="138">
        <v>0</v>
      </c>
      <c r="H38" s="139">
        <f t="shared" si="5"/>
        <v>2</v>
      </c>
      <c r="I38" s="140">
        <v>4</v>
      </c>
    </row>
    <row r="39" spans="1:17" x14ac:dyDescent="0.25">
      <c r="A39" s="135" t="s">
        <v>275</v>
      </c>
      <c r="B39" s="136" t="s">
        <v>243</v>
      </c>
      <c r="C39" s="136" t="s">
        <v>244</v>
      </c>
      <c r="D39" s="137" t="s">
        <v>54</v>
      </c>
      <c r="E39" s="138">
        <v>1</v>
      </c>
      <c r="F39" s="138">
        <v>1</v>
      </c>
      <c r="G39" s="138">
        <v>0</v>
      </c>
      <c r="H39" s="139">
        <f t="shared" si="5"/>
        <v>2</v>
      </c>
      <c r="I39" s="140">
        <v>0</v>
      </c>
    </row>
    <row r="40" spans="1:17" x14ac:dyDescent="0.25">
      <c r="A40" s="135" t="s">
        <v>275</v>
      </c>
      <c r="B40" s="136" t="s">
        <v>106</v>
      </c>
      <c r="C40" s="136" t="s">
        <v>107</v>
      </c>
      <c r="D40" s="137" t="s">
        <v>78</v>
      </c>
      <c r="E40" s="138">
        <v>1</v>
      </c>
      <c r="F40" s="138">
        <v>1</v>
      </c>
      <c r="G40" s="138">
        <v>0</v>
      </c>
      <c r="H40" s="139">
        <f t="shared" si="5"/>
        <v>2</v>
      </c>
      <c r="I40" s="140">
        <v>0</v>
      </c>
    </row>
    <row r="41" spans="1:17" x14ac:dyDescent="0.25">
      <c r="A41" s="135" t="s">
        <v>275</v>
      </c>
      <c r="B41" s="136" t="s">
        <v>144</v>
      </c>
      <c r="C41" s="136" t="s">
        <v>145</v>
      </c>
      <c r="D41" s="137" t="s">
        <v>55</v>
      </c>
      <c r="E41" s="138">
        <v>1</v>
      </c>
      <c r="F41" s="138">
        <v>1</v>
      </c>
      <c r="G41" s="138">
        <v>0</v>
      </c>
      <c r="H41" s="139">
        <f t="shared" si="5"/>
        <v>2</v>
      </c>
      <c r="I41" s="140">
        <v>2</v>
      </c>
    </row>
    <row r="42" spans="1:17" x14ac:dyDescent="0.25">
      <c r="A42" s="135" t="s">
        <v>275</v>
      </c>
      <c r="B42" s="136" t="s">
        <v>178</v>
      </c>
      <c r="C42" s="136" t="s">
        <v>179</v>
      </c>
      <c r="D42" s="137" t="s">
        <v>56</v>
      </c>
      <c r="E42" s="138">
        <v>1</v>
      </c>
      <c r="F42" s="138">
        <v>0</v>
      </c>
      <c r="G42" s="138">
        <v>1</v>
      </c>
      <c r="H42" s="139">
        <f t="shared" si="5"/>
        <v>2</v>
      </c>
      <c r="I42" s="140">
        <v>2</v>
      </c>
    </row>
    <row r="43" spans="1:17" x14ac:dyDescent="0.25">
      <c r="A43" s="135" t="s">
        <v>275</v>
      </c>
      <c r="B43" s="152" t="s">
        <v>132</v>
      </c>
      <c r="C43" s="136" t="s">
        <v>133</v>
      </c>
      <c r="D43" s="137" t="s">
        <v>59</v>
      </c>
      <c r="E43" s="138">
        <v>0</v>
      </c>
      <c r="F43" s="138">
        <v>2</v>
      </c>
      <c r="G43" s="138">
        <v>0</v>
      </c>
      <c r="H43" s="139">
        <f t="shared" si="5"/>
        <v>2</v>
      </c>
      <c r="I43" s="140">
        <v>0</v>
      </c>
    </row>
    <row r="44" spans="1:17" x14ac:dyDescent="0.25">
      <c r="A44" s="135" t="s">
        <v>275</v>
      </c>
      <c r="B44" s="136" t="s">
        <v>161</v>
      </c>
      <c r="C44" s="136" t="s">
        <v>131</v>
      </c>
      <c r="D44" s="137" t="s">
        <v>57</v>
      </c>
      <c r="E44" s="138">
        <v>0</v>
      </c>
      <c r="F44" s="138">
        <v>2</v>
      </c>
      <c r="G44" s="138">
        <v>0</v>
      </c>
      <c r="H44" s="139">
        <f t="shared" si="5"/>
        <v>2</v>
      </c>
      <c r="I44" s="140">
        <v>0</v>
      </c>
    </row>
    <row r="45" spans="1:17" x14ac:dyDescent="0.25">
      <c r="A45" s="135" t="s">
        <v>275</v>
      </c>
      <c r="B45" s="136" t="s">
        <v>202</v>
      </c>
      <c r="C45" s="136" t="s">
        <v>147</v>
      </c>
      <c r="D45" s="137" t="s">
        <v>78</v>
      </c>
      <c r="E45" s="138">
        <v>0</v>
      </c>
      <c r="F45" s="138">
        <v>2</v>
      </c>
      <c r="G45" s="138">
        <v>0</v>
      </c>
      <c r="H45" s="139">
        <f t="shared" si="5"/>
        <v>2</v>
      </c>
      <c r="I45" s="140">
        <v>0</v>
      </c>
    </row>
    <row r="46" spans="1:17" x14ac:dyDescent="0.25">
      <c r="A46" s="135" t="s">
        <v>275</v>
      </c>
      <c r="B46" s="136" t="s">
        <v>192</v>
      </c>
      <c r="C46" s="136" t="s">
        <v>171</v>
      </c>
      <c r="D46" s="137" t="s">
        <v>60</v>
      </c>
      <c r="E46" s="138">
        <v>0</v>
      </c>
      <c r="F46" s="138">
        <v>2</v>
      </c>
      <c r="G46" s="138">
        <v>0</v>
      </c>
      <c r="H46" s="139">
        <f t="shared" si="5"/>
        <v>2</v>
      </c>
      <c r="I46" s="140">
        <v>12</v>
      </c>
    </row>
    <row r="47" spans="1:17" x14ac:dyDescent="0.25">
      <c r="A47" s="135" t="s">
        <v>275</v>
      </c>
      <c r="B47" s="136" t="s">
        <v>252</v>
      </c>
      <c r="C47" s="136" t="s">
        <v>253</v>
      </c>
      <c r="D47" s="137" t="s">
        <v>55</v>
      </c>
      <c r="E47" s="138">
        <v>0</v>
      </c>
      <c r="F47" s="138">
        <v>1</v>
      </c>
      <c r="G47" s="138">
        <v>1</v>
      </c>
      <c r="H47" s="139">
        <f t="shared" si="5"/>
        <v>2</v>
      </c>
      <c r="I47" s="140">
        <v>0</v>
      </c>
    </row>
    <row r="48" spans="1:17" x14ac:dyDescent="0.25">
      <c r="A48" s="135" t="s">
        <v>275</v>
      </c>
      <c r="B48" s="136" t="s">
        <v>218</v>
      </c>
      <c r="C48" s="136" t="s">
        <v>219</v>
      </c>
      <c r="D48" s="137" t="s">
        <v>56</v>
      </c>
      <c r="E48" s="138">
        <v>0</v>
      </c>
      <c r="F48" s="138">
        <v>1</v>
      </c>
      <c r="G48" s="138">
        <v>1</v>
      </c>
      <c r="H48" s="139">
        <f t="shared" si="5"/>
        <v>2</v>
      </c>
      <c r="I48" s="140">
        <v>0</v>
      </c>
    </row>
    <row r="49" spans="1:17" x14ac:dyDescent="0.25">
      <c r="A49" s="135" t="s">
        <v>276</v>
      </c>
      <c r="B49" s="136" t="s">
        <v>139</v>
      </c>
      <c r="C49" s="136" t="s">
        <v>140</v>
      </c>
      <c r="D49" s="137" t="s">
        <v>55</v>
      </c>
      <c r="E49" s="138">
        <v>1</v>
      </c>
      <c r="F49" s="138">
        <v>0</v>
      </c>
      <c r="G49" s="138">
        <v>0</v>
      </c>
      <c r="H49" s="139">
        <f t="shared" si="5"/>
        <v>1</v>
      </c>
      <c r="I49" s="140">
        <v>0</v>
      </c>
    </row>
    <row r="50" spans="1:17" x14ac:dyDescent="0.25">
      <c r="A50" s="135" t="s">
        <v>276</v>
      </c>
      <c r="B50" s="136" t="s">
        <v>189</v>
      </c>
      <c r="C50" s="136" t="s">
        <v>119</v>
      </c>
      <c r="D50" s="137" t="s">
        <v>60</v>
      </c>
      <c r="E50" s="138">
        <v>1</v>
      </c>
      <c r="F50" s="138">
        <v>0</v>
      </c>
      <c r="G50" s="138">
        <v>0</v>
      </c>
      <c r="H50" s="139">
        <f t="shared" si="5"/>
        <v>1</v>
      </c>
      <c r="I50" s="140">
        <v>0</v>
      </c>
    </row>
    <row r="51" spans="1:17" x14ac:dyDescent="0.25">
      <c r="A51" s="135" t="s">
        <v>276</v>
      </c>
      <c r="B51" s="136" t="s">
        <v>228</v>
      </c>
      <c r="C51" s="136" t="s">
        <v>104</v>
      </c>
      <c r="D51" s="137" t="s">
        <v>60</v>
      </c>
      <c r="E51" s="138">
        <v>1</v>
      </c>
      <c r="F51" s="138">
        <v>0</v>
      </c>
      <c r="G51" s="138">
        <v>0</v>
      </c>
      <c r="H51" s="139">
        <f t="shared" si="5"/>
        <v>1</v>
      </c>
      <c r="I51" s="140">
        <v>0</v>
      </c>
    </row>
    <row r="52" spans="1:17" x14ac:dyDescent="0.25">
      <c r="A52" s="135" t="s">
        <v>276</v>
      </c>
      <c r="B52" s="136" t="s">
        <v>270</v>
      </c>
      <c r="C52" s="136" t="s">
        <v>131</v>
      </c>
      <c r="D52" s="137" t="s">
        <v>60</v>
      </c>
      <c r="E52" s="138">
        <v>1</v>
      </c>
      <c r="F52" s="138">
        <v>0</v>
      </c>
      <c r="G52" s="138">
        <v>0</v>
      </c>
      <c r="H52" s="139">
        <f t="shared" si="5"/>
        <v>1</v>
      </c>
      <c r="I52" s="140">
        <v>0</v>
      </c>
    </row>
    <row r="53" spans="1:17" x14ac:dyDescent="0.25">
      <c r="A53" s="135" t="s">
        <v>276</v>
      </c>
      <c r="B53" s="136" t="s">
        <v>227</v>
      </c>
      <c r="C53" s="136" t="s">
        <v>104</v>
      </c>
      <c r="D53" s="137" t="s">
        <v>60</v>
      </c>
      <c r="E53" s="138">
        <v>1</v>
      </c>
      <c r="F53" s="138">
        <v>0</v>
      </c>
      <c r="G53" s="138">
        <v>0</v>
      </c>
      <c r="H53" s="139">
        <f t="shared" si="5"/>
        <v>1</v>
      </c>
      <c r="I53" s="140">
        <v>0</v>
      </c>
    </row>
    <row r="54" spans="1:17" x14ac:dyDescent="0.25">
      <c r="A54" s="135" t="s">
        <v>276</v>
      </c>
      <c r="B54" s="136" t="s">
        <v>221</v>
      </c>
      <c r="C54" s="136" t="s">
        <v>111</v>
      </c>
      <c r="D54" s="137" t="s">
        <v>56</v>
      </c>
      <c r="E54" s="138">
        <v>1</v>
      </c>
      <c r="F54" s="138">
        <v>0</v>
      </c>
      <c r="G54" s="138">
        <v>0</v>
      </c>
      <c r="H54" s="139">
        <f t="shared" si="5"/>
        <v>1</v>
      </c>
      <c r="I54" s="140">
        <v>0</v>
      </c>
    </row>
    <row r="55" spans="1:17" x14ac:dyDescent="0.25">
      <c r="A55" s="135" t="s">
        <v>276</v>
      </c>
      <c r="B55" s="136" t="s">
        <v>216</v>
      </c>
      <c r="C55" s="136" t="s">
        <v>155</v>
      </c>
      <c r="D55" s="137" t="s">
        <v>58</v>
      </c>
      <c r="E55" s="138">
        <v>1</v>
      </c>
      <c r="F55" s="138">
        <v>0</v>
      </c>
      <c r="G55" s="138">
        <v>0</v>
      </c>
      <c r="H55" s="139">
        <f t="shared" si="5"/>
        <v>1</v>
      </c>
      <c r="I55" s="140">
        <v>0</v>
      </c>
    </row>
    <row r="56" spans="1:17" x14ac:dyDescent="0.25">
      <c r="A56" s="135" t="s">
        <v>276</v>
      </c>
      <c r="B56" s="136" t="s">
        <v>134</v>
      </c>
      <c r="C56" s="136" t="s">
        <v>135</v>
      </c>
      <c r="D56" s="137" t="s">
        <v>59</v>
      </c>
      <c r="E56" s="138">
        <v>1</v>
      </c>
      <c r="F56" s="138">
        <v>0</v>
      </c>
      <c r="G56" s="138">
        <v>0</v>
      </c>
      <c r="H56" s="139">
        <f t="shared" si="5"/>
        <v>1</v>
      </c>
      <c r="I56" s="140">
        <v>2</v>
      </c>
    </row>
    <row r="57" spans="1:17" x14ac:dyDescent="0.25">
      <c r="A57" s="135" t="s">
        <v>276</v>
      </c>
      <c r="B57" s="136" t="s">
        <v>211</v>
      </c>
      <c r="C57" s="136" t="s">
        <v>104</v>
      </c>
      <c r="D57" s="137" t="s">
        <v>60</v>
      </c>
      <c r="E57" s="138">
        <v>1</v>
      </c>
      <c r="F57" s="138">
        <v>0</v>
      </c>
      <c r="G57" s="138">
        <v>0</v>
      </c>
      <c r="H57" s="139">
        <f t="shared" si="5"/>
        <v>1</v>
      </c>
      <c r="I57" s="140">
        <v>2</v>
      </c>
    </row>
    <row r="58" spans="1:17" x14ac:dyDescent="0.25">
      <c r="A58" s="135" t="s">
        <v>276</v>
      </c>
      <c r="B58" s="136" t="s">
        <v>195</v>
      </c>
      <c r="C58" s="136" t="s">
        <v>196</v>
      </c>
      <c r="D58" s="137" t="s">
        <v>54</v>
      </c>
      <c r="E58" s="138">
        <v>1</v>
      </c>
      <c r="F58" s="138">
        <v>0</v>
      </c>
      <c r="G58" s="138">
        <v>0</v>
      </c>
      <c r="H58" s="139">
        <f t="shared" si="5"/>
        <v>1</v>
      </c>
      <c r="I58" s="140">
        <v>2</v>
      </c>
    </row>
    <row r="59" spans="1:17" x14ac:dyDescent="0.25">
      <c r="A59" s="135" t="s">
        <v>276</v>
      </c>
      <c r="B59" s="136" t="s">
        <v>172</v>
      </c>
      <c r="C59" s="136" t="s">
        <v>173</v>
      </c>
      <c r="D59" s="137" t="s">
        <v>54</v>
      </c>
      <c r="E59" s="138">
        <v>1</v>
      </c>
      <c r="F59" s="138">
        <v>0</v>
      </c>
      <c r="G59" s="138">
        <v>0</v>
      </c>
      <c r="H59" s="139">
        <f t="shared" si="5"/>
        <v>1</v>
      </c>
      <c r="I59" s="140">
        <v>2</v>
      </c>
    </row>
    <row r="60" spans="1:17" x14ac:dyDescent="0.25">
      <c r="A60" s="135" t="s">
        <v>276</v>
      </c>
      <c r="B60" s="136" t="s">
        <v>250</v>
      </c>
      <c r="C60" s="136" t="s">
        <v>251</v>
      </c>
      <c r="D60" s="137" t="s">
        <v>78</v>
      </c>
      <c r="E60" s="138">
        <v>1</v>
      </c>
      <c r="F60" s="138">
        <v>0</v>
      </c>
      <c r="G60" s="138">
        <v>0</v>
      </c>
      <c r="H60" s="139">
        <f t="shared" si="5"/>
        <v>1</v>
      </c>
      <c r="I60" s="140">
        <v>4</v>
      </c>
    </row>
    <row r="61" spans="1:17" x14ac:dyDescent="0.25">
      <c r="A61" s="135" t="s">
        <v>276</v>
      </c>
      <c r="B61" s="136" t="s">
        <v>191</v>
      </c>
      <c r="C61" s="136" t="s">
        <v>104</v>
      </c>
      <c r="D61" s="137" t="s">
        <v>60</v>
      </c>
      <c r="E61" s="138">
        <v>0</v>
      </c>
      <c r="F61" s="138">
        <v>1</v>
      </c>
      <c r="G61" s="138">
        <v>0</v>
      </c>
      <c r="H61" s="139">
        <f t="shared" si="5"/>
        <v>1</v>
      </c>
      <c r="I61" s="140">
        <v>0</v>
      </c>
    </row>
    <row r="62" spans="1:17" x14ac:dyDescent="0.25">
      <c r="A62" s="135" t="s">
        <v>276</v>
      </c>
      <c r="B62" s="136" t="s">
        <v>230</v>
      </c>
      <c r="C62" s="136" t="s">
        <v>231</v>
      </c>
      <c r="D62" s="137" t="s">
        <v>60</v>
      </c>
      <c r="E62" s="138">
        <v>0</v>
      </c>
      <c r="F62" s="138">
        <v>1</v>
      </c>
      <c r="G62" s="138">
        <v>0</v>
      </c>
      <c r="H62" s="139">
        <f t="shared" si="5"/>
        <v>1</v>
      </c>
      <c r="I62" s="140">
        <v>0</v>
      </c>
    </row>
    <row r="63" spans="1:17" x14ac:dyDescent="0.25">
      <c r="A63" s="135" t="s">
        <v>276</v>
      </c>
      <c r="B63" s="136" t="s">
        <v>229</v>
      </c>
      <c r="C63" s="136" t="s">
        <v>135</v>
      </c>
      <c r="D63" s="137" t="s">
        <v>60</v>
      </c>
      <c r="E63" s="138">
        <v>0</v>
      </c>
      <c r="F63" s="138">
        <v>1</v>
      </c>
      <c r="G63" s="138">
        <v>0</v>
      </c>
      <c r="H63" s="139">
        <f t="shared" si="5"/>
        <v>1</v>
      </c>
      <c r="I63" s="140">
        <v>0</v>
      </c>
      <c r="K63" s="160"/>
      <c r="L63" s="160"/>
      <c r="M63" s="160"/>
      <c r="N63" s="160"/>
      <c r="O63" s="160"/>
      <c r="P63" s="161"/>
      <c r="Q63" s="160"/>
    </row>
    <row r="64" spans="1:17" x14ac:dyDescent="0.25">
      <c r="A64" s="135" t="s">
        <v>276</v>
      </c>
      <c r="B64" s="136" t="s">
        <v>271</v>
      </c>
      <c r="C64" s="136" t="s">
        <v>104</v>
      </c>
      <c r="D64" s="137" t="s">
        <v>60</v>
      </c>
      <c r="E64" s="138">
        <v>0</v>
      </c>
      <c r="F64" s="138">
        <v>1</v>
      </c>
      <c r="G64" s="138">
        <v>0</v>
      </c>
      <c r="H64" s="139">
        <f t="shared" si="5"/>
        <v>1</v>
      </c>
      <c r="I64" s="140">
        <v>0</v>
      </c>
      <c r="K64" s="160"/>
      <c r="L64" s="160"/>
      <c r="M64" s="160"/>
      <c r="N64" s="160"/>
      <c r="O64" s="160"/>
      <c r="P64" s="161"/>
      <c r="Q64" s="160"/>
    </row>
    <row r="65" spans="1:17" x14ac:dyDescent="0.25">
      <c r="A65" s="135" t="s">
        <v>276</v>
      </c>
      <c r="B65" s="136" t="s">
        <v>126</v>
      </c>
      <c r="C65" s="136" t="s">
        <v>127</v>
      </c>
      <c r="D65" s="137" t="s">
        <v>56</v>
      </c>
      <c r="E65" s="138">
        <v>0</v>
      </c>
      <c r="F65" s="138">
        <v>1</v>
      </c>
      <c r="G65" s="138">
        <v>0</v>
      </c>
      <c r="H65" s="139">
        <f t="shared" si="5"/>
        <v>1</v>
      </c>
      <c r="I65" s="140">
        <v>0</v>
      </c>
      <c r="K65" s="160"/>
      <c r="L65" s="160"/>
      <c r="M65" s="160"/>
      <c r="N65" s="160"/>
      <c r="O65" s="160"/>
      <c r="P65" s="161"/>
      <c r="Q65" s="160"/>
    </row>
    <row r="66" spans="1:17" x14ac:dyDescent="0.25">
      <c r="A66" s="135" t="s">
        <v>276</v>
      </c>
      <c r="B66" s="136" t="s">
        <v>268</v>
      </c>
      <c r="C66" s="136" t="s">
        <v>121</v>
      </c>
      <c r="D66" s="137" t="s">
        <v>56</v>
      </c>
      <c r="E66" s="138">
        <v>0</v>
      </c>
      <c r="F66" s="138">
        <v>1</v>
      </c>
      <c r="G66" s="138">
        <v>0</v>
      </c>
      <c r="H66" s="139">
        <f t="shared" si="5"/>
        <v>1</v>
      </c>
      <c r="I66" s="140">
        <v>0</v>
      </c>
      <c r="K66" s="160"/>
      <c r="L66" s="160"/>
      <c r="M66" s="160"/>
      <c r="N66" s="160"/>
      <c r="O66" s="160"/>
      <c r="P66" s="161"/>
      <c r="Q66" s="160"/>
    </row>
    <row r="67" spans="1:17" x14ac:dyDescent="0.25">
      <c r="A67" s="135" t="s">
        <v>276</v>
      </c>
      <c r="B67" s="136" t="s">
        <v>245</v>
      </c>
      <c r="C67" s="136" t="s">
        <v>154</v>
      </c>
      <c r="D67" s="137" t="s">
        <v>54</v>
      </c>
      <c r="E67" s="138">
        <v>0</v>
      </c>
      <c r="F67" s="138">
        <v>1</v>
      </c>
      <c r="G67" s="138">
        <v>0</v>
      </c>
      <c r="H67" s="139">
        <f t="shared" ref="H67:H98" si="6">SUM(E67:G67)</f>
        <v>1</v>
      </c>
      <c r="I67" s="140">
        <v>0</v>
      </c>
      <c r="K67" s="160"/>
      <c r="L67" s="160"/>
      <c r="M67" s="160"/>
      <c r="N67" s="160"/>
      <c r="O67" s="160"/>
      <c r="P67" s="161"/>
      <c r="Q67" s="160"/>
    </row>
    <row r="68" spans="1:17" x14ac:dyDescent="0.25">
      <c r="A68" s="135" t="s">
        <v>276</v>
      </c>
      <c r="B68" s="136" t="s">
        <v>255</v>
      </c>
      <c r="C68" s="136" t="s">
        <v>205</v>
      </c>
      <c r="D68" s="137" t="s">
        <v>58</v>
      </c>
      <c r="E68" s="138">
        <v>0</v>
      </c>
      <c r="F68" s="138">
        <v>1</v>
      </c>
      <c r="G68" s="138">
        <v>0</v>
      </c>
      <c r="H68" s="139">
        <f t="shared" si="6"/>
        <v>1</v>
      </c>
      <c r="I68" s="140">
        <v>0</v>
      </c>
      <c r="K68" s="160"/>
      <c r="L68" s="160"/>
      <c r="M68" s="160"/>
      <c r="N68" s="160"/>
      <c r="O68" s="160"/>
      <c r="P68" s="161"/>
      <c r="Q68" s="160"/>
    </row>
    <row r="69" spans="1:17" x14ac:dyDescent="0.25">
      <c r="A69" s="135" t="s">
        <v>276</v>
      </c>
      <c r="B69" s="136" t="s">
        <v>110</v>
      </c>
      <c r="C69" s="136" t="s">
        <v>111</v>
      </c>
      <c r="D69" s="137" t="s">
        <v>78</v>
      </c>
      <c r="E69" s="138">
        <v>0</v>
      </c>
      <c r="F69" s="138">
        <v>1</v>
      </c>
      <c r="G69" s="138">
        <v>0</v>
      </c>
      <c r="H69" s="139">
        <f t="shared" si="6"/>
        <v>1</v>
      </c>
      <c r="I69" s="140">
        <v>0</v>
      </c>
      <c r="K69" s="160"/>
      <c r="L69" s="160"/>
      <c r="M69" s="160"/>
      <c r="N69" s="160"/>
      <c r="O69" s="160"/>
      <c r="P69" s="161"/>
      <c r="Q69" s="160"/>
    </row>
    <row r="70" spans="1:17" x14ac:dyDescent="0.25">
      <c r="A70" s="135" t="s">
        <v>276</v>
      </c>
      <c r="B70" s="136" t="s">
        <v>257</v>
      </c>
      <c r="C70" s="136" t="s">
        <v>111</v>
      </c>
      <c r="D70" s="137" t="s">
        <v>78</v>
      </c>
      <c r="E70" s="138">
        <v>0</v>
      </c>
      <c r="F70" s="138">
        <v>1</v>
      </c>
      <c r="G70" s="138">
        <v>0</v>
      </c>
      <c r="H70" s="139">
        <f t="shared" si="6"/>
        <v>1</v>
      </c>
      <c r="I70" s="140">
        <v>0</v>
      </c>
      <c r="K70" s="160"/>
      <c r="L70" s="160"/>
      <c r="M70" s="160"/>
      <c r="N70" s="160"/>
      <c r="O70" s="160"/>
      <c r="P70" s="161"/>
      <c r="Q70" s="160"/>
    </row>
    <row r="71" spans="1:17" x14ac:dyDescent="0.25">
      <c r="A71" s="135" t="s">
        <v>276</v>
      </c>
      <c r="B71" s="136" t="s">
        <v>203</v>
      </c>
      <c r="C71" s="136" t="s">
        <v>135</v>
      </c>
      <c r="D71" s="137" t="s">
        <v>78</v>
      </c>
      <c r="E71" s="138">
        <v>0</v>
      </c>
      <c r="F71" s="138">
        <v>1</v>
      </c>
      <c r="G71" s="138">
        <v>0</v>
      </c>
      <c r="H71" s="139">
        <f t="shared" si="6"/>
        <v>1</v>
      </c>
      <c r="I71" s="140">
        <v>0</v>
      </c>
    </row>
    <row r="72" spans="1:17" x14ac:dyDescent="0.25">
      <c r="A72" s="135" t="s">
        <v>276</v>
      </c>
      <c r="B72" s="136" t="s">
        <v>180</v>
      </c>
      <c r="C72" s="136" t="s">
        <v>171</v>
      </c>
      <c r="D72" s="137" t="s">
        <v>57</v>
      </c>
      <c r="E72" s="138">
        <v>0</v>
      </c>
      <c r="F72" s="138">
        <v>1</v>
      </c>
      <c r="G72" s="138">
        <v>0</v>
      </c>
      <c r="H72" s="139">
        <f t="shared" si="6"/>
        <v>1</v>
      </c>
      <c r="I72" s="140">
        <v>2</v>
      </c>
    </row>
    <row r="73" spans="1:17" x14ac:dyDescent="0.25">
      <c r="A73" s="135" t="s">
        <v>276</v>
      </c>
      <c r="B73" s="136" t="s">
        <v>263</v>
      </c>
      <c r="C73" s="136" t="s">
        <v>205</v>
      </c>
      <c r="D73" s="137" t="s">
        <v>56</v>
      </c>
      <c r="E73" s="138">
        <v>0</v>
      </c>
      <c r="F73" s="138">
        <v>1</v>
      </c>
      <c r="G73" s="138">
        <v>0</v>
      </c>
      <c r="H73" s="139">
        <f t="shared" si="6"/>
        <v>1</v>
      </c>
      <c r="I73" s="140">
        <v>2</v>
      </c>
    </row>
    <row r="74" spans="1:17" x14ac:dyDescent="0.25">
      <c r="A74" s="135" t="s">
        <v>276</v>
      </c>
      <c r="B74" s="136" t="s">
        <v>222</v>
      </c>
      <c r="C74" s="136" t="s">
        <v>119</v>
      </c>
      <c r="D74" s="137" t="s">
        <v>56</v>
      </c>
      <c r="E74" s="138">
        <v>0</v>
      </c>
      <c r="F74" s="138">
        <v>1</v>
      </c>
      <c r="G74" s="138">
        <v>0</v>
      </c>
      <c r="H74" s="139">
        <f t="shared" si="6"/>
        <v>1</v>
      </c>
      <c r="I74" s="140">
        <v>2</v>
      </c>
    </row>
    <row r="75" spans="1:17" x14ac:dyDescent="0.25">
      <c r="A75" s="135" t="s">
        <v>276</v>
      </c>
      <c r="B75" s="136" t="s">
        <v>193</v>
      </c>
      <c r="C75" s="136" t="s">
        <v>111</v>
      </c>
      <c r="D75" s="137" t="s">
        <v>60</v>
      </c>
      <c r="E75" s="138">
        <v>0</v>
      </c>
      <c r="F75" s="138">
        <v>1</v>
      </c>
      <c r="G75" s="138">
        <v>0</v>
      </c>
      <c r="H75" s="139">
        <f t="shared" si="6"/>
        <v>1</v>
      </c>
      <c r="I75" s="140">
        <v>4</v>
      </c>
    </row>
    <row r="76" spans="1:17" x14ac:dyDescent="0.25">
      <c r="A76" s="135" t="s">
        <v>276</v>
      </c>
      <c r="B76" s="136" t="s">
        <v>162</v>
      </c>
      <c r="C76" s="136" t="s">
        <v>135</v>
      </c>
      <c r="D76" s="137" t="s">
        <v>57</v>
      </c>
      <c r="E76" s="138">
        <v>0</v>
      </c>
      <c r="F76" s="138">
        <v>1</v>
      </c>
      <c r="G76" s="138">
        <v>0</v>
      </c>
      <c r="H76" s="139">
        <f t="shared" si="6"/>
        <v>1</v>
      </c>
      <c r="I76" s="140">
        <v>6</v>
      </c>
    </row>
    <row r="77" spans="1:17" x14ac:dyDescent="0.25">
      <c r="A77" s="135" t="s">
        <v>276</v>
      </c>
      <c r="B77" s="136" t="s">
        <v>163</v>
      </c>
      <c r="C77" s="136" t="s">
        <v>102</v>
      </c>
      <c r="D77" s="137" t="s">
        <v>57</v>
      </c>
      <c r="E77" s="138">
        <v>0</v>
      </c>
      <c r="F77" s="138">
        <v>0</v>
      </c>
      <c r="G77" s="138">
        <v>1</v>
      </c>
      <c r="H77" s="139">
        <f t="shared" si="6"/>
        <v>1</v>
      </c>
      <c r="I77" s="140">
        <v>0</v>
      </c>
    </row>
    <row r="78" spans="1:17" x14ac:dyDescent="0.25">
      <c r="A78" s="135" t="s">
        <v>276</v>
      </c>
      <c r="B78" s="136" t="s">
        <v>212</v>
      </c>
      <c r="C78" s="136" t="s">
        <v>213</v>
      </c>
      <c r="D78" s="137" t="s">
        <v>60</v>
      </c>
      <c r="E78" s="138">
        <v>0</v>
      </c>
      <c r="F78" s="138">
        <v>0</v>
      </c>
      <c r="G78" s="138">
        <v>1</v>
      </c>
      <c r="H78" s="139">
        <f t="shared" si="6"/>
        <v>1</v>
      </c>
      <c r="I78" s="140">
        <v>0</v>
      </c>
    </row>
    <row r="79" spans="1:17" x14ac:dyDescent="0.25">
      <c r="A79" s="135" t="s">
        <v>276</v>
      </c>
      <c r="B79" s="136" t="s">
        <v>217</v>
      </c>
      <c r="C79" s="136" t="s">
        <v>121</v>
      </c>
      <c r="D79" s="137" t="s">
        <v>58</v>
      </c>
      <c r="E79" s="138">
        <v>0</v>
      </c>
      <c r="F79" s="138">
        <v>0</v>
      </c>
      <c r="G79" s="138">
        <v>1</v>
      </c>
      <c r="H79" s="139">
        <f t="shared" si="6"/>
        <v>1</v>
      </c>
      <c r="I79" s="140">
        <v>0</v>
      </c>
    </row>
    <row r="80" spans="1:17" x14ac:dyDescent="0.25">
      <c r="A80" s="135" t="s">
        <v>277</v>
      </c>
      <c r="B80" s="136" t="s">
        <v>186</v>
      </c>
      <c r="C80" s="136" t="s">
        <v>154</v>
      </c>
      <c r="D80" s="137" t="s">
        <v>59</v>
      </c>
      <c r="E80" s="138">
        <v>0</v>
      </c>
      <c r="F80" s="138">
        <v>0</v>
      </c>
      <c r="G80" s="138">
        <v>0</v>
      </c>
      <c r="H80" s="139">
        <f t="shared" si="6"/>
        <v>0</v>
      </c>
      <c r="I80" s="140">
        <v>2</v>
      </c>
    </row>
    <row r="81" spans="1:9" x14ac:dyDescent="0.25">
      <c r="A81" s="135" t="s">
        <v>277</v>
      </c>
      <c r="B81" s="136" t="s">
        <v>185</v>
      </c>
      <c r="C81" s="136" t="s">
        <v>100</v>
      </c>
      <c r="D81" s="137" t="s">
        <v>59</v>
      </c>
      <c r="E81" s="138">
        <v>0</v>
      </c>
      <c r="F81" s="138">
        <v>0</v>
      </c>
      <c r="G81" s="138">
        <v>0</v>
      </c>
      <c r="H81" s="139">
        <f t="shared" si="6"/>
        <v>0</v>
      </c>
      <c r="I81" s="140">
        <v>2</v>
      </c>
    </row>
    <row r="82" spans="1:9" x14ac:dyDescent="0.25">
      <c r="A82" s="135" t="s">
        <v>277</v>
      </c>
      <c r="B82" s="136" t="s">
        <v>170</v>
      </c>
      <c r="C82" s="136" t="s">
        <v>171</v>
      </c>
      <c r="D82" s="137" t="s">
        <v>55</v>
      </c>
      <c r="E82" s="138">
        <v>0</v>
      </c>
      <c r="F82" s="138">
        <v>0</v>
      </c>
      <c r="G82" s="138">
        <v>0</v>
      </c>
      <c r="H82" s="139">
        <f t="shared" si="6"/>
        <v>0</v>
      </c>
      <c r="I82" s="140">
        <v>2</v>
      </c>
    </row>
    <row r="83" spans="1:9" x14ac:dyDescent="0.25">
      <c r="A83" s="135" t="s">
        <v>277</v>
      </c>
      <c r="B83" s="136" t="s">
        <v>209</v>
      </c>
      <c r="C83" s="136" t="s">
        <v>210</v>
      </c>
      <c r="D83" s="137" t="s">
        <v>55</v>
      </c>
      <c r="E83" s="138">
        <v>0</v>
      </c>
      <c r="F83" s="138">
        <v>0</v>
      </c>
      <c r="G83" s="138">
        <v>0</v>
      </c>
      <c r="H83" s="139">
        <f t="shared" si="6"/>
        <v>0</v>
      </c>
      <c r="I83" s="140">
        <v>2</v>
      </c>
    </row>
    <row r="84" spans="1:9" x14ac:dyDescent="0.25">
      <c r="A84" s="135" t="s">
        <v>277</v>
      </c>
      <c r="B84" s="136" t="s">
        <v>260</v>
      </c>
      <c r="C84" s="136" t="s">
        <v>104</v>
      </c>
      <c r="D84" s="137" t="s">
        <v>55</v>
      </c>
      <c r="E84" s="138">
        <v>0</v>
      </c>
      <c r="F84" s="138">
        <v>0</v>
      </c>
      <c r="G84" s="138">
        <v>0</v>
      </c>
      <c r="H84" s="139">
        <f t="shared" si="6"/>
        <v>0</v>
      </c>
      <c r="I84" s="140">
        <v>2</v>
      </c>
    </row>
    <row r="85" spans="1:9" x14ac:dyDescent="0.25">
      <c r="A85" s="135" t="s">
        <v>277</v>
      </c>
      <c r="B85" s="136" t="s">
        <v>225</v>
      </c>
      <c r="C85" s="136" t="s">
        <v>155</v>
      </c>
      <c r="D85" s="137" t="s">
        <v>60</v>
      </c>
      <c r="E85" s="138">
        <v>0</v>
      </c>
      <c r="F85" s="138">
        <v>0</v>
      </c>
      <c r="G85" s="138">
        <v>0</v>
      </c>
      <c r="H85" s="139">
        <f t="shared" si="6"/>
        <v>0</v>
      </c>
      <c r="I85" s="140">
        <v>2</v>
      </c>
    </row>
    <row r="86" spans="1:9" x14ac:dyDescent="0.25">
      <c r="A86" s="135" t="s">
        <v>277</v>
      </c>
      <c r="B86" s="136" t="s">
        <v>112</v>
      </c>
      <c r="C86" s="136" t="s">
        <v>113</v>
      </c>
      <c r="D86" s="137" t="s">
        <v>56</v>
      </c>
      <c r="E86" s="138">
        <v>0</v>
      </c>
      <c r="F86" s="138">
        <v>0</v>
      </c>
      <c r="G86" s="138">
        <v>0</v>
      </c>
      <c r="H86" s="139">
        <f t="shared" si="6"/>
        <v>0</v>
      </c>
      <c r="I86" s="140">
        <v>2</v>
      </c>
    </row>
    <row r="87" spans="1:9" ht="13.8" customHeight="1" x14ac:dyDescent="0.25">
      <c r="A87" s="135" t="s">
        <v>277</v>
      </c>
      <c r="B87" s="136" t="s">
        <v>246</v>
      </c>
      <c r="C87" s="136" t="s">
        <v>247</v>
      </c>
      <c r="D87" s="137" t="s">
        <v>54</v>
      </c>
      <c r="E87" s="138">
        <v>0</v>
      </c>
      <c r="F87" s="138">
        <v>0</v>
      </c>
      <c r="G87" s="138">
        <v>0</v>
      </c>
      <c r="H87" s="139">
        <f t="shared" si="6"/>
        <v>0</v>
      </c>
      <c r="I87" s="140">
        <v>2</v>
      </c>
    </row>
    <row r="88" spans="1:9" x14ac:dyDescent="0.25">
      <c r="A88" s="135" t="s">
        <v>277</v>
      </c>
      <c r="B88" s="136" t="s">
        <v>197</v>
      </c>
      <c r="C88" s="136" t="s">
        <v>198</v>
      </c>
      <c r="D88" s="137" t="s">
        <v>54</v>
      </c>
      <c r="E88" s="138">
        <v>0</v>
      </c>
      <c r="F88" s="138">
        <v>0</v>
      </c>
      <c r="G88" s="138">
        <v>0</v>
      </c>
      <c r="H88" s="139">
        <f t="shared" si="6"/>
        <v>0</v>
      </c>
      <c r="I88" s="140">
        <v>2</v>
      </c>
    </row>
    <row r="89" spans="1:9" x14ac:dyDescent="0.25">
      <c r="A89" s="135" t="s">
        <v>277</v>
      </c>
      <c r="B89" s="136" t="s">
        <v>252</v>
      </c>
      <c r="C89" s="136" t="s">
        <v>171</v>
      </c>
      <c r="D89" s="137" t="s">
        <v>58</v>
      </c>
      <c r="E89" s="138">
        <v>0</v>
      </c>
      <c r="F89" s="138">
        <v>0</v>
      </c>
      <c r="G89" s="138">
        <v>0</v>
      </c>
      <c r="H89" s="139">
        <f t="shared" si="6"/>
        <v>0</v>
      </c>
      <c r="I89" s="140">
        <v>2</v>
      </c>
    </row>
    <row r="90" spans="1:9" x14ac:dyDescent="0.25">
      <c r="A90" s="135" t="s">
        <v>277</v>
      </c>
      <c r="B90" s="136" t="s">
        <v>149</v>
      </c>
      <c r="C90" s="136" t="s">
        <v>150</v>
      </c>
      <c r="D90" s="137" t="s">
        <v>58</v>
      </c>
      <c r="E90" s="138">
        <v>0</v>
      </c>
      <c r="F90" s="138">
        <v>0</v>
      </c>
      <c r="G90" s="138">
        <v>0</v>
      </c>
      <c r="H90" s="139">
        <f t="shared" si="6"/>
        <v>0</v>
      </c>
      <c r="I90" s="140">
        <v>2</v>
      </c>
    </row>
    <row r="91" spans="1:9" x14ac:dyDescent="0.25">
      <c r="A91" s="135" t="s">
        <v>277</v>
      </c>
      <c r="B91" s="136" t="s">
        <v>103</v>
      </c>
      <c r="C91" s="136" t="s">
        <v>104</v>
      </c>
      <c r="D91" s="137" t="s">
        <v>78</v>
      </c>
      <c r="E91" s="138">
        <v>0</v>
      </c>
      <c r="F91" s="138">
        <v>0</v>
      </c>
      <c r="G91" s="138">
        <v>0</v>
      </c>
      <c r="H91" s="139">
        <f t="shared" si="6"/>
        <v>0</v>
      </c>
      <c r="I91" s="140">
        <v>2</v>
      </c>
    </row>
    <row r="92" spans="1:9" x14ac:dyDescent="0.25">
      <c r="A92" s="135" t="s">
        <v>277</v>
      </c>
      <c r="B92" s="136" t="s">
        <v>175</v>
      </c>
      <c r="C92" s="136" t="s">
        <v>121</v>
      </c>
      <c r="D92" s="137" t="s">
        <v>54</v>
      </c>
      <c r="E92" s="138">
        <v>0</v>
      </c>
      <c r="F92" s="138">
        <v>0</v>
      </c>
      <c r="G92" s="138">
        <v>0</v>
      </c>
      <c r="H92" s="139">
        <f t="shared" si="6"/>
        <v>0</v>
      </c>
      <c r="I92" s="140">
        <v>4</v>
      </c>
    </row>
    <row r="93" spans="1:9" x14ac:dyDescent="0.25">
      <c r="A93" s="135" t="s">
        <v>277</v>
      </c>
      <c r="B93" s="136" t="s">
        <v>101</v>
      </c>
      <c r="C93" s="136" t="s">
        <v>102</v>
      </c>
      <c r="D93" s="137" t="s">
        <v>78</v>
      </c>
      <c r="E93" s="138">
        <v>0</v>
      </c>
      <c r="F93" s="138">
        <v>0</v>
      </c>
      <c r="G93" s="138">
        <v>0</v>
      </c>
      <c r="H93" s="139">
        <f t="shared" si="6"/>
        <v>0</v>
      </c>
      <c r="I93" s="140">
        <v>4</v>
      </c>
    </row>
    <row r="94" spans="1:9" x14ac:dyDescent="0.25">
      <c r="A94" s="135" t="s">
        <v>277</v>
      </c>
      <c r="B94" s="136" t="s">
        <v>184</v>
      </c>
      <c r="C94" s="136" t="s">
        <v>113</v>
      </c>
      <c r="D94" s="137" t="s">
        <v>59</v>
      </c>
      <c r="E94" s="138">
        <v>0</v>
      </c>
      <c r="F94" s="138">
        <v>0</v>
      </c>
      <c r="G94" s="138">
        <v>0</v>
      </c>
      <c r="H94" s="139">
        <f t="shared" si="6"/>
        <v>0</v>
      </c>
      <c r="I94" s="140">
        <v>6</v>
      </c>
    </row>
    <row r="95" spans="1:9" x14ac:dyDescent="0.25">
      <c r="C95" s="136" t="s">
        <v>181</v>
      </c>
      <c r="D95" s="137" t="s">
        <v>57</v>
      </c>
      <c r="E95" s="138">
        <v>0</v>
      </c>
      <c r="F95" s="138">
        <v>0</v>
      </c>
      <c r="G95" s="138">
        <v>0</v>
      </c>
      <c r="H95" s="139">
        <f t="shared" si="6"/>
        <v>0</v>
      </c>
      <c r="I95" s="140">
        <v>6</v>
      </c>
    </row>
    <row r="96" spans="1:9" x14ac:dyDescent="0.25">
      <c r="C96" s="136" t="s">
        <v>181</v>
      </c>
      <c r="D96" s="137" t="s">
        <v>60</v>
      </c>
      <c r="E96" s="138">
        <v>0</v>
      </c>
      <c r="F96" s="138">
        <v>0</v>
      </c>
      <c r="G96" s="138">
        <v>0</v>
      </c>
      <c r="H96" s="139">
        <f t="shared" si="6"/>
        <v>0</v>
      </c>
      <c r="I96" s="140">
        <v>4</v>
      </c>
    </row>
    <row r="97" spans="3:9" x14ac:dyDescent="0.25">
      <c r="C97" s="136" t="s">
        <v>181</v>
      </c>
      <c r="D97" s="137" t="s">
        <v>59</v>
      </c>
      <c r="E97" s="138">
        <v>0</v>
      </c>
      <c r="F97" s="138">
        <v>0</v>
      </c>
      <c r="G97" s="138">
        <v>0</v>
      </c>
      <c r="H97" s="139">
        <f t="shared" si="6"/>
        <v>0</v>
      </c>
      <c r="I97" s="140">
        <v>2</v>
      </c>
    </row>
    <row r="98" spans="3:9" x14ac:dyDescent="0.25">
      <c r="C98" s="136" t="s">
        <v>181</v>
      </c>
      <c r="D98" s="137" t="s">
        <v>56</v>
      </c>
      <c r="E98" s="138">
        <v>0</v>
      </c>
      <c r="F98" s="138">
        <v>0</v>
      </c>
      <c r="G98" s="138">
        <v>0</v>
      </c>
      <c r="H98" s="139">
        <f t="shared" si="6"/>
        <v>0</v>
      </c>
      <c r="I98" s="140">
        <v>2</v>
      </c>
    </row>
    <row r="99" spans="3:9" x14ac:dyDescent="0.25">
      <c r="C99" s="136" t="s">
        <v>181</v>
      </c>
      <c r="D99" s="137" t="s">
        <v>78</v>
      </c>
      <c r="E99" s="138">
        <v>0</v>
      </c>
      <c r="F99" s="138">
        <v>0</v>
      </c>
      <c r="G99" s="138">
        <v>0</v>
      </c>
      <c r="H99" s="139">
        <f t="shared" ref="H99:H130" si="7">SUM(E99:G99)</f>
        <v>0</v>
      </c>
      <c r="I99" s="140">
        <v>2</v>
      </c>
    </row>
  </sheetData>
  <autoFilter ref="A2:P99" xr:uid="{00000000-0009-0000-0000-000003000000}"/>
  <sortState xmlns:xlrd2="http://schemas.microsoft.com/office/spreadsheetml/2017/richdata2" ref="B3:I94">
    <sortCondition descending="1" ref="H3:H94"/>
    <sortCondition descending="1" ref="E3:E94"/>
    <sortCondition descending="1" ref="F3:F94"/>
    <sortCondition ref="I3:I94"/>
    <sortCondition ref="D3:D94"/>
    <sortCondition ref="B3:B94"/>
  </sortState>
  <mergeCells count="1">
    <mergeCell ref="A1:I1"/>
  </mergeCells>
  <pageMargins left="0.7" right="0.7" top="0.78740157499999996" bottom="0.78740157499999996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5478EE0DBDE9489F6FC5028BC8881B" ma:contentTypeVersion="18" ma:contentTypeDescription="Create a new document." ma:contentTypeScope="" ma:versionID="5415d4d3a1a1e9b48b0e93abd550e35d">
  <xsd:schema xmlns:xsd="http://www.w3.org/2001/XMLSchema" xmlns:xs="http://www.w3.org/2001/XMLSchema" xmlns:p="http://schemas.microsoft.com/office/2006/metadata/properties" xmlns:ns3="dc866939-2432-4bf6-83f7-6dbb9c82cc24" xmlns:ns4="371dabc7-97c5-4a51-8392-931b6c0fe90e" targetNamespace="http://schemas.microsoft.com/office/2006/metadata/properties" ma:root="true" ma:fieldsID="51ff7594e31091ca81f10b5012ac49bf" ns3:_="" ns4:_="">
    <xsd:import namespace="dc866939-2432-4bf6-83f7-6dbb9c82cc24"/>
    <xsd:import namespace="371dabc7-97c5-4a51-8392-931b6c0fe90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866939-2432-4bf6-83f7-6dbb9c82cc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dabc7-97c5-4a51-8392-931b6c0fe90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c866939-2432-4bf6-83f7-6dbb9c82cc2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FBA2B5-11C8-4970-93D7-4027601C01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866939-2432-4bf6-83f7-6dbb9c82cc24"/>
    <ds:schemaRef ds:uri="371dabc7-97c5-4a51-8392-931b6c0fe9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D5BEF8-F4EA-4013-9C0D-8FF9C74F278D}">
  <ds:schemaRefs>
    <ds:schemaRef ds:uri="http://purl.org/dc/terms/"/>
    <ds:schemaRef ds:uri="http://schemas.openxmlformats.org/package/2006/metadata/core-properties"/>
    <ds:schemaRef ds:uri="http://purl.org/dc/dcmitype/"/>
    <ds:schemaRef ds:uri="dc866939-2432-4bf6-83f7-6dbb9c82cc2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371dabc7-97c5-4a51-8392-931b6c0fe90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EDCEDF1-CB4E-4385-9A75-B66500B7DA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x</vt:lpstr>
      <vt:lpstr>ROZPIS pôvodne</vt:lpstr>
      <vt:lpstr>ROZPIS nový</vt:lpstr>
      <vt:lpstr>TABULKY</vt:lpstr>
      <vt:lpstr>ŠTATISTIKY</vt:lpstr>
      <vt:lpstr>TABULKY!Oblasť_tlače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sci2661</dc:creator>
  <cp:lastModifiedBy>Petrovicova, Lucia</cp:lastModifiedBy>
  <cp:lastPrinted>2026-01-15T12:15:19Z</cp:lastPrinted>
  <dcterms:created xsi:type="dcterms:W3CDTF">2025-12-09T11:49:57Z</dcterms:created>
  <dcterms:modified xsi:type="dcterms:W3CDTF">2026-02-24T21:35:28Z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0x010100D05478EE0DBDE9489F6FC5028BC8881B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